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9951" windowWidth="20610" windowHeight="11640" tabRatio="438" activeTab="0"/>
  </bookViews>
  <sheets>
    <sheet name="Letní pohár - konečné výsledky" sheetId="1" r:id="rId1"/>
    <sheet name="Jednotlivci" sheetId="2" r:id="rId2"/>
    <sheet name="Výpočet" sheetId="3" r:id="rId3"/>
    <sheet name="Průměry týmů" sheetId="4" r:id="rId4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<sst xmlns="http://schemas.openxmlformats.org/spreadsheetml/2006/main" count="1045" uniqueCount="118">
  <si>
    <t>1.hra</t>
  </si>
  <si>
    <t>2.hra</t>
  </si>
  <si>
    <t>3.hra</t>
  </si>
  <si>
    <t>4.hra</t>
  </si>
  <si>
    <t>Tým:</t>
  </si>
  <si>
    <t>Hráč 1</t>
  </si>
  <si>
    <t>Hráč 2</t>
  </si>
  <si>
    <t>Hráč 3</t>
  </si>
  <si>
    <t>Součet</t>
  </si>
  <si>
    <t>Letní pohár - sk. A      1.den</t>
  </si>
  <si>
    <t>Letní pohár - sk. B      1.den</t>
  </si>
  <si>
    <t>Kulový Blesk</t>
  </si>
  <si>
    <t>MiJaMi</t>
  </si>
  <si>
    <t>Neptunovy Vidle</t>
  </si>
  <si>
    <t>Bunnies</t>
  </si>
  <si>
    <t>Kavárna Spektrum</t>
  </si>
  <si>
    <t>Žabaři</t>
  </si>
  <si>
    <t>Modré Švestky</t>
  </si>
  <si>
    <t>To už nedoženem</t>
  </si>
  <si>
    <t>Kavas</t>
  </si>
  <si>
    <t>Géčka</t>
  </si>
  <si>
    <t>Fičáci</t>
  </si>
  <si>
    <t>Novekuko</t>
  </si>
  <si>
    <t>Veseláči</t>
  </si>
  <si>
    <t>Alkokňouři</t>
  </si>
  <si>
    <t>Polívka Dalibor</t>
  </si>
  <si>
    <t>Čermák František</t>
  </si>
  <si>
    <t>Trča Pavel</t>
  </si>
  <si>
    <t>Krch Miroslav</t>
  </si>
  <si>
    <t>Butal Jarda</t>
  </si>
  <si>
    <t>Čikeš Milan</t>
  </si>
  <si>
    <t>Kováč Ondra</t>
  </si>
  <si>
    <t>Smrž Jan</t>
  </si>
  <si>
    <t>Volčko Vláďa</t>
  </si>
  <si>
    <t>Klečák Jan</t>
  </si>
  <si>
    <t>Štumfol Patrik</t>
  </si>
  <si>
    <t>Houška Tomáš</t>
  </si>
  <si>
    <t>Mareš Michal</t>
  </si>
  <si>
    <t>Marešová Katka</t>
  </si>
  <si>
    <t>Vaňková Jana</t>
  </si>
  <si>
    <t>Míka Jan</t>
  </si>
  <si>
    <t>Míka Petr</t>
  </si>
  <si>
    <t>Heřmánek Libor</t>
  </si>
  <si>
    <t>Glézlová Šárka</t>
  </si>
  <si>
    <t>Glézl Jarda</t>
  </si>
  <si>
    <t>Cihlářová Markéta</t>
  </si>
  <si>
    <t>Charvát Bohuslav</t>
  </si>
  <si>
    <t>Novotný Tonda</t>
  </si>
  <si>
    <t>Kotaška Mirek</t>
  </si>
  <si>
    <t xml:space="preserve">Jirků Milan </t>
  </si>
  <si>
    <t>Pacovský Petr</t>
  </si>
  <si>
    <t>Čásenský Petr</t>
  </si>
  <si>
    <t>Big Lebowski</t>
  </si>
  <si>
    <t>Bílek Tomáš</t>
  </si>
  <si>
    <t>Heřmánek Jiří</t>
  </si>
  <si>
    <t>Niepřej Michal</t>
  </si>
  <si>
    <t>Veselý Jiří</t>
  </si>
  <si>
    <t>Veselý Jiří ml.</t>
  </si>
  <si>
    <t>Prokůpková Martina</t>
  </si>
  <si>
    <t>Divočáci</t>
  </si>
  <si>
    <t>Kos Jakub</t>
  </si>
  <si>
    <t>Lazsáková Helena</t>
  </si>
  <si>
    <t>Melcr Šimon</t>
  </si>
  <si>
    <t>Klípa Roman</t>
  </si>
  <si>
    <t>Kutner Petr</t>
  </si>
  <si>
    <t>Vošahlíková Helena</t>
  </si>
  <si>
    <t>Maštera Tomáš</t>
  </si>
  <si>
    <t>Stupka Karel</t>
  </si>
  <si>
    <t>Bechyně</t>
  </si>
  <si>
    <t xml:space="preserve">Homolka Jiří </t>
  </si>
  <si>
    <t>Přibyl Miroslav</t>
  </si>
  <si>
    <t>Pořadí týmy sk. A</t>
  </si>
  <si>
    <t>Pořadí týmy sk. B</t>
  </si>
  <si>
    <t>4-5</t>
  </si>
  <si>
    <t>Letní pohár - sk. A      2.den</t>
  </si>
  <si>
    <t>Pořadí týmy sk. A   2.den</t>
  </si>
  <si>
    <t>Pořadí týmy sk. B  2.den</t>
  </si>
  <si>
    <t>Pořadí týmy sk. B  celkem</t>
  </si>
  <si>
    <t>Pořadí týmy sk. A  celkem</t>
  </si>
  <si>
    <t>Letní pohár - sk. A      3.den</t>
  </si>
  <si>
    <t>Letní pohár - sk. B      3.den</t>
  </si>
  <si>
    <t>Letní pohár - sk. B      2.den</t>
  </si>
  <si>
    <t>Pořadí týmy sk. A   3.den</t>
  </si>
  <si>
    <t>Pořadí týmy sk. B  3.den</t>
  </si>
  <si>
    <t>Letní pohár - sk. A      4.den</t>
  </si>
  <si>
    <t>Pořadí týmy sk. A   4.den</t>
  </si>
  <si>
    <t>Letní pohár - sk. B      4.den</t>
  </si>
  <si>
    <t>Pořadí týmy sk. B  4.den</t>
  </si>
  <si>
    <t>Veselý Míra</t>
  </si>
  <si>
    <t>Binderová Majka</t>
  </si>
  <si>
    <t>Janů Pavel</t>
  </si>
  <si>
    <t>Homolka Jiří</t>
  </si>
  <si>
    <t>Skalník Ondra</t>
  </si>
  <si>
    <t>Svoboda Jakub</t>
  </si>
  <si>
    <t>Vaněk Tomáš</t>
  </si>
  <si>
    <t>Pořadí</t>
  </si>
  <si>
    <t>1.den</t>
  </si>
  <si>
    <t>2.den</t>
  </si>
  <si>
    <t>3.den</t>
  </si>
  <si>
    <t>4.den</t>
  </si>
  <si>
    <t>Průměr</t>
  </si>
  <si>
    <t>Body celkem</t>
  </si>
  <si>
    <t>Body za umístění</t>
  </si>
  <si>
    <t>Sk. A</t>
  </si>
  <si>
    <t>Sk.B</t>
  </si>
  <si>
    <t>Součet kuželek</t>
  </si>
  <si>
    <t>Celkem</t>
  </si>
  <si>
    <t>Hráč</t>
  </si>
  <si>
    <t>Tým</t>
  </si>
  <si>
    <t>Pořadí jednotlivců sk.A</t>
  </si>
  <si>
    <t>Pořadí jednotlivců sk.B</t>
  </si>
  <si>
    <t>Míka Milan</t>
  </si>
  <si>
    <t>Uhlířová Zuzka</t>
  </si>
  <si>
    <t>Mesiarik Andrej</t>
  </si>
  <si>
    <t>Míka Václav</t>
  </si>
  <si>
    <t>Pořadí týmy sk. A  celkem po 3. dnech</t>
  </si>
  <si>
    <t>Pořadí týmy sk. B  celkem po 3 dnech</t>
  </si>
  <si>
    <t>Hráč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</si>
</sst>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23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3" borderId="8" applyNumberFormat="0" applyAlignment="0" applyProtection="0"/>
    <xf numFmtId="0" fontId="21" fillId="4" borderId="8" applyNumberFormat="0" applyAlignment="0" applyProtection="0"/>
    <xf numFmtId="0" fontId="20" fillId="4" borderId="9" applyNumberFormat="0" applyAlignment="0" applyProtection="0"/>
    <xf numFmtId="0" fontId="25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18" borderId="0" xfId="0" applyFill="1" applyAlignment="1">
      <alignment/>
    </xf>
    <xf numFmtId="0" fontId="10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9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4" fillId="18" borderId="10" xfId="46" applyFont="1" applyFill="1" applyBorder="1" applyAlignment="1" applyProtection="1">
      <alignment horizontal="left" vertical="center"/>
      <protection hidden="1"/>
    </xf>
    <xf numFmtId="0" fontId="5" fillId="18" borderId="11" xfId="0" applyFont="1" applyFill="1" applyBorder="1" applyAlignment="1">
      <alignment/>
    </xf>
    <xf numFmtId="0" fontId="5" fillId="18" borderId="12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13" xfId="0" applyFont="1" applyFill="1" applyBorder="1" applyAlignment="1">
      <alignment horizontal="center"/>
    </xf>
    <xf numFmtId="0" fontId="9" fillId="18" borderId="14" xfId="0" applyFont="1" applyFill="1" applyBorder="1" applyAlignment="1">
      <alignment/>
    </xf>
    <xf numFmtId="0" fontId="8" fillId="18" borderId="13" xfId="0" applyFont="1" applyFill="1" applyBorder="1" applyAlignment="1">
      <alignment horizontal="center"/>
    </xf>
    <xf numFmtId="0" fontId="8" fillId="18" borderId="0" xfId="0" applyFont="1" applyFill="1" applyAlignment="1">
      <alignment/>
    </xf>
    <xf numFmtId="0" fontId="5" fillId="18" borderId="15" xfId="0" applyFont="1" applyFill="1" applyBorder="1" applyAlignment="1">
      <alignment/>
    </xf>
    <xf numFmtId="0" fontId="11" fillId="18" borderId="16" xfId="0" applyFont="1" applyFill="1" applyBorder="1" applyAlignment="1">
      <alignment/>
    </xf>
    <xf numFmtId="164" fontId="0" fillId="18" borderId="0" xfId="0" applyNumberFormat="1" applyFill="1" applyAlignment="1">
      <alignment/>
    </xf>
    <xf numFmtId="0" fontId="9" fillId="18" borderId="17" xfId="0" applyFont="1" applyFill="1" applyBorder="1" applyAlignment="1">
      <alignment horizontal="center"/>
    </xf>
    <xf numFmtId="0" fontId="9" fillId="18" borderId="18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9" xfId="0" applyFill="1" applyBorder="1" applyAlignment="1">
      <alignment/>
    </xf>
    <xf numFmtId="0" fontId="8" fillId="18" borderId="17" xfId="0" applyFont="1" applyFill="1" applyBorder="1" applyAlignment="1">
      <alignment horizontal="center"/>
    </xf>
    <xf numFmtId="0" fontId="5" fillId="18" borderId="20" xfId="0" applyFont="1" applyFill="1" applyBorder="1" applyAlignment="1">
      <alignment/>
    </xf>
    <xf numFmtId="0" fontId="11" fillId="18" borderId="21" xfId="0" applyFont="1" applyFill="1" applyBorder="1" applyAlignment="1">
      <alignment/>
    </xf>
    <xf numFmtId="0" fontId="5" fillId="18" borderId="22" xfId="0" applyFont="1" applyFill="1" applyBorder="1" applyAlignment="1">
      <alignment/>
    </xf>
    <xf numFmtId="0" fontId="11" fillId="18" borderId="23" xfId="0" applyFont="1" applyFill="1" applyBorder="1" applyAlignment="1">
      <alignment/>
    </xf>
    <xf numFmtId="0" fontId="5" fillId="18" borderId="18" xfId="0" applyFont="1" applyFill="1" applyBorder="1" applyAlignment="1">
      <alignment/>
    </xf>
    <xf numFmtId="0" fontId="5" fillId="18" borderId="0" xfId="0" applyFont="1" applyFill="1" applyBorder="1" applyAlignment="1">
      <alignment/>
    </xf>
    <xf numFmtId="0" fontId="0" fillId="18" borderId="19" xfId="0" applyFont="1" applyFill="1" applyBorder="1" applyAlignment="1">
      <alignment/>
    </xf>
    <xf numFmtId="0" fontId="9" fillId="18" borderId="24" xfId="0" applyFont="1" applyFill="1" applyBorder="1" applyAlignment="1">
      <alignment horizontal="center"/>
    </xf>
    <xf numFmtId="0" fontId="9" fillId="18" borderId="25" xfId="0" applyFont="1" applyFill="1" applyBorder="1" applyAlignment="1">
      <alignment/>
    </xf>
    <xf numFmtId="0" fontId="0" fillId="18" borderId="26" xfId="0" applyFill="1" applyBorder="1" applyAlignment="1">
      <alignment/>
    </xf>
    <xf numFmtId="0" fontId="0" fillId="18" borderId="27" xfId="0" applyFill="1" applyBorder="1" applyAlignment="1">
      <alignment/>
    </xf>
    <xf numFmtId="0" fontId="8" fillId="18" borderId="24" xfId="0" applyFont="1" applyFill="1" applyBorder="1" applyAlignment="1">
      <alignment horizontal="center"/>
    </xf>
    <xf numFmtId="0" fontId="11" fillId="18" borderId="0" xfId="0" applyFont="1" applyFill="1" applyBorder="1" applyAlignment="1">
      <alignment/>
    </xf>
    <xf numFmtId="0" fontId="5" fillId="18" borderId="15" xfId="0" applyFont="1" applyFill="1" applyBorder="1" applyAlignment="1">
      <alignment/>
    </xf>
    <xf numFmtId="0" fontId="5" fillId="18" borderId="20" xfId="0" applyFont="1" applyFill="1" applyBorder="1" applyAlignment="1">
      <alignment/>
    </xf>
    <xf numFmtId="0" fontId="5" fillId="18" borderId="22" xfId="0" applyFont="1" applyFill="1" applyBorder="1" applyAlignment="1">
      <alignment/>
    </xf>
    <xf numFmtId="0" fontId="0" fillId="18" borderId="18" xfId="0" applyFill="1" applyBorder="1" applyAlignment="1">
      <alignment/>
    </xf>
    <xf numFmtId="0" fontId="6" fillId="18" borderId="18" xfId="0" applyFont="1" applyFill="1" applyBorder="1" applyAlignment="1">
      <alignment horizontal="center"/>
    </xf>
    <xf numFmtId="0" fontId="5" fillId="18" borderId="0" xfId="0" applyFont="1" applyFill="1" applyBorder="1" applyAlignment="1">
      <alignment/>
    </xf>
    <xf numFmtId="49" fontId="9" fillId="18" borderId="13" xfId="0" applyNumberFormat="1" applyFont="1" applyFill="1" applyBorder="1" applyAlignment="1">
      <alignment horizontal="center"/>
    </xf>
    <xf numFmtId="0" fontId="8" fillId="18" borderId="14" xfId="0" applyFont="1" applyFill="1" applyBorder="1" applyAlignment="1">
      <alignment horizontal="center"/>
    </xf>
    <xf numFmtId="49" fontId="9" fillId="18" borderId="17" xfId="0" applyNumberFormat="1" applyFont="1" applyFill="1" applyBorder="1" applyAlignment="1">
      <alignment horizontal="center"/>
    </xf>
    <xf numFmtId="0" fontId="8" fillId="18" borderId="18" xfId="0" applyFont="1" applyFill="1" applyBorder="1" applyAlignment="1">
      <alignment horizontal="center"/>
    </xf>
    <xf numFmtId="49" fontId="9" fillId="18" borderId="24" xfId="0" applyNumberFormat="1" applyFont="1" applyFill="1" applyBorder="1" applyAlignment="1">
      <alignment horizontal="center"/>
    </xf>
    <xf numFmtId="0" fontId="8" fillId="18" borderId="25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4" fillId="3" borderId="10" xfId="46" applyFont="1" applyFill="1" applyBorder="1" applyAlignment="1" applyProtection="1">
      <alignment horizontal="left" vertical="center"/>
      <protection hidden="1"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/>
    </xf>
    <xf numFmtId="0" fontId="8" fillId="3" borderId="0" xfId="0" applyFont="1" applyFill="1" applyAlignment="1">
      <alignment/>
    </xf>
    <xf numFmtId="0" fontId="5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164" fontId="0" fillId="3" borderId="0" xfId="0" applyNumberFormat="1" applyFill="1" applyAlignment="1">
      <alignment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9" xfId="0" applyFill="1" applyBorder="1" applyAlignment="1">
      <alignment/>
    </xf>
    <xf numFmtId="0" fontId="5" fillId="3" borderId="20" xfId="0" applyFont="1" applyFill="1" applyBorder="1" applyAlignment="1">
      <alignment/>
    </xf>
    <xf numFmtId="0" fontId="11" fillId="3" borderId="21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11" fillId="3" borderId="23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0" fillId="3" borderId="18" xfId="0" applyFill="1" applyBorder="1" applyAlignment="1">
      <alignment/>
    </xf>
    <xf numFmtId="0" fontId="6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49" fontId="9" fillId="3" borderId="13" xfId="0" applyNumberFormat="1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/>
    </xf>
    <xf numFmtId="49" fontId="9" fillId="3" borderId="24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18" borderId="28" xfId="0" applyFill="1" applyBorder="1" applyAlignment="1">
      <alignment horizontal="center"/>
    </xf>
    <xf numFmtId="0" fontId="0" fillId="18" borderId="29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4" fillId="11" borderId="10" xfId="46" applyFont="1" applyFill="1" applyBorder="1" applyAlignment="1" applyProtection="1">
      <alignment horizontal="left" vertical="center"/>
      <protection hidden="1"/>
    </xf>
    <xf numFmtId="0" fontId="5" fillId="11" borderId="11" xfId="0" applyFont="1" applyFill="1" applyBorder="1" applyAlignment="1">
      <alignment/>
    </xf>
    <xf numFmtId="0" fontId="5" fillId="11" borderId="12" xfId="0" applyFont="1" applyFill="1" applyBorder="1" applyAlignment="1">
      <alignment/>
    </xf>
    <xf numFmtId="0" fontId="9" fillId="11" borderId="13" xfId="0" applyFont="1" applyFill="1" applyBorder="1" applyAlignment="1">
      <alignment horizontal="center"/>
    </xf>
    <xf numFmtId="0" fontId="9" fillId="11" borderId="14" xfId="0" applyFont="1" applyFill="1" applyBorder="1" applyAlignment="1">
      <alignment/>
    </xf>
    <xf numFmtId="0" fontId="0" fillId="11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0" fontId="5" fillId="11" borderId="15" xfId="0" applyFont="1" applyFill="1" applyBorder="1" applyAlignment="1">
      <alignment/>
    </xf>
    <xf numFmtId="0" fontId="11" fillId="11" borderId="16" xfId="0" applyFont="1" applyFill="1" applyBorder="1" applyAlignment="1">
      <alignment/>
    </xf>
    <xf numFmtId="0" fontId="9" fillId="11" borderId="17" xfId="0" applyFont="1" applyFill="1" applyBorder="1" applyAlignment="1">
      <alignment horizontal="center"/>
    </xf>
    <xf numFmtId="0" fontId="9" fillId="11" borderId="18" xfId="0" applyFont="1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8" fillId="11" borderId="17" xfId="0" applyFont="1" applyFill="1" applyBorder="1" applyAlignment="1">
      <alignment horizontal="center"/>
    </xf>
    <xf numFmtId="0" fontId="5" fillId="11" borderId="20" xfId="0" applyFont="1" applyFill="1" applyBorder="1" applyAlignment="1">
      <alignment/>
    </xf>
    <xf numFmtId="0" fontId="11" fillId="11" borderId="21" xfId="0" applyFont="1" applyFill="1" applyBorder="1" applyAlignment="1">
      <alignment/>
    </xf>
    <xf numFmtId="0" fontId="5" fillId="11" borderId="22" xfId="0" applyFont="1" applyFill="1" applyBorder="1" applyAlignment="1">
      <alignment/>
    </xf>
    <xf numFmtId="0" fontId="11" fillId="11" borderId="23" xfId="0" applyFont="1" applyFill="1" applyBorder="1" applyAlignment="1">
      <alignment/>
    </xf>
    <xf numFmtId="0" fontId="5" fillId="11" borderId="18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0" fillId="11" borderId="19" xfId="0" applyFont="1" applyFill="1" applyBorder="1" applyAlignment="1">
      <alignment/>
    </xf>
    <xf numFmtId="0" fontId="9" fillId="11" borderId="24" xfId="0" applyFont="1" applyFill="1" applyBorder="1" applyAlignment="1">
      <alignment horizontal="center"/>
    </xf>
    <xf numFmtId="0" fontId="9" fillId="11" borderId="25" xfId="0" applyFont="1" applyFill="1" applyBorder="1" applyAlignment="1">
      <alignment/>
    </xf>
    <xf numFmtId="0" fontId="0" fillId="11" borderId="26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11" borderId="24" xfId="0" applyFont="1" applyFill="1" applyBorder="1" applyAlignment="1">
      <alignment horizontal="center"/>
    </xf>
    <xf numFmtId="0" fontId="11" fillId="11" borderId="0" xfId="0" applyFont="1" applyFill="1" applyBorder="1" applyAlignment="1">
      <alignment/>
    </xf>
    <xf numFmtId="0" fontId="5" fillId="11" borderId="15" xfId="0" applyFont="1" applyFill="1" applyBorder="1" applyAlignment="1">
      <alignment/>
    </xf>
    <xf numFmtId="0" fontId="5" fillId="11" borderId="20" xfId="0" applyFont="1" applyFill="1" applyBorder="1" applyAlignment="1">
      <alignment/>
    </xf>
    <xf numFmtId="0" fontId="5" fillId="11" borderId="22" xfId="0" applyFont="1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6" fillId="11" borderId="18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9" borderId="10" xfId="46" applyFont="1" applyFill="1" applyBorder="1" applyAlignment="1" applyProtection="1">
      <alignment horizontal="left" vertical="center"/>
      <protection hidden="1"/>
    </xf>
    <xf numFmtId="0" fontId="5" fillId="19" borderId="11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9" fillId="19" borderId="13" xfId="0" applyFont="1" applyFill="1" applyBorder="1" applyAlignment="1">
      <alignment horizontal="center"/>
    </xf>
    <xf numFmtId="0" fontId="9" fillId="19" borderId="14" xfId="0" applyFont="1" applyFill="1" applyBorder="1" applyAlignment="1">
      <alignment/>
    </xf>
    <xf numFmtId="0" fontId="0" fillId="19" borderId="28" xfId="0" applyFill="1" applyBorder="1" applyAlignment="1">
      <alignment horizontal="center"/>
    </xf>
    <xf numFmtId="0" fontId="0" fillId="19" borderId="29" xfId="0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5" fillId="19" borderId="15" xfId="0" applyFont="1" applyFill="1" applyBorder="1" applyAlignment="1">
      <alignment/>
    </xf>
    <xf numFmtId="0" fontId="11" fillId="19" borderId="16" xfId="0" applyFont="1" applyFill="1" applyBorder="1" applyAlignment="1">
      <alignment/>
    </xf>
    <xf numFmtId="0" fontId="9" fillId="19" borderId="17" xfId="0" applyFont="1" applyFill="1" applyBorder="1" applyAlignment="1">
      <alignment horizontal="center"/>
    </xf>
    <xf numFmtId="0" fontId="9" fillId="19" borderId="18" xfId="0" applyFont="1" applyFill="1" applyBorder="1" applyAlignment="1">
      <alignment/>
    </xf>
    <xf numFmtId="0" fontId="0" fillId="19" borderId="0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0" fontId="5" fillId="19" borderId="20" xfId="0" applyFont="1" applyFill="1" applyBorder="1" applyAlignment="1">
      <alignment/>
    </xf>
    <xf numFmtId="0" fontId="11" fillId="19" borderId="21" xfId="0" applyFont="1" applyFill="1" applyBorder="1" applyAlignment="1">
      <alignment/>
    </xf>
    <xf numFmtId="0" fontId="5" fillId="19" borderId="22" xfId="0" applyFont="1" applyFill="1" applyBorder="1" applyAlignment="1">
      <alignment/>
    </xf>
    <xf numFmtId="0" fontId="11" fillId="19" borderId="23" xfId="0" applyFont="1" applyFill="1" applyBorder="1" applyAlignment="1">
      <alignment/>
    </xf>
    <xf numFmtId="0" fontId="5" fillId="19" borderId="18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0" fillId="19" borderId="19" xfId="0" applyFont="1" applyFill="1" applyBorder="1" applyAlignment="1">
      <alignment/>
    </xf>
    <xf numFmtId="0" fontId="9" fillId="19" borderId="24" xfId="0" applyFont="1" applyFill="1" applyBorder="1" applyAlignment="1">
      <alignment horizontal="center"/>
    </xf>
    <xf numFmtId="0" fontId="9" fillId="19" borderId="25" xfId="0" applyFont="1" applyFill="1" applyBorder="1" applyAlignment="1">
      <alignment/>
    </xf>
    <xf numFmtId="0" fontId="0" fillId="19" borderId="26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8" fillId="19" borderId="24" xfId="0" applyFont="1" applyFill="1" applyBorder="1" applyAlignment="1">
      <alignment horizontal="center"/>
    </xf>
    <xf numFmtId="0" fontId="11" fillId="19" borderId="0" xfId="0" applyFont="1" applyFill="1" applyBorder="1" applyAlignment="1">
      <alignment/>
    </xf>
    <xf numFmtId="49" fontId="9" fillId="19" borderId="13" xfId="0" applyNumberFormat="1" applyFont="1" applyFill="1" applyBorder="1" applyAlignment="1">
      <alignment horizontal="center"/>
    </xf>
    <xf numFmtId="0" fontId="5" fillId="19" borderId="15" xfId="0" applyFont="1" applyFill="1" applyBorder="1" applyAlignment="1">
      <alignment/>
    </xf>
    <xf numFmtId="0" fontId="5" fillId="19" borderId="20" xfId="0" applyFont="1" applyFill="1" applyBorder="1" applyAlignment="1">
      <alignment/>
    </xf>
    <xf numFmtId="0" fontId="5" fillId="19" borderId="22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9" xfId="0" applyFill="1" applyBorder="1" applyAlignment="1">
      <alignment/>
    </xf>
    <xf numFmtId="0" fontId="6" fillId="19" borderId="18" xfId="0" applyFont="1" applyFill="1" applyBorder="1" applyAlignment="1">
      <alignment horizontal="center"/>
    </xf>
    <xf numFmtId="0" fontId="5" fillId="19" borderId="0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0" fontId="11" fillId="10" borderId="0" xfId="0" applyFont="1" applyFill="1" applyBorder="1" applyAlignment="1">
      <alignment/>
    </xf>
    <xf numFmtId="0" fontId="4" fillId="10" borderId="10" xfId="46" applyFont="1" applyFill="1" applyBorder="1" applyAlignment="1" applyProtection="1">
      <alignment horizontal="left" vertical="center"/>
      <protection hidden="1"/>
    </xf>
    <xf numFmtId="0" fontId="5" fillId="10" borderId="11" xfId="0" applyFont="1" applyFill="1" applyBorder="1" applyAlignment="1">
      <alignment/>
    </xf>
    <xf numFmtId="0" fontId="5" fillId="10" borderId="12" xfId="0" applyFont="1" applyFill="1" applyBorder="1" applyAlignment="1">
      <alignment/>
    </xf>
    <xf numFmtId="49" fontId="9" fillId="10" borderId="13" xfId="0" applyNumberFormat="1" applyFont="1" applyFill="1" applyBorder="1" applyAlignment="1">
      <alignment horizontal="center"/>
    </xf>
    <xf numFmtId="0" fontId="9" fillId="10" borderId="14" xfId="0" applyFont="1" applyFill="1" applyBorder="1" applyAlignment="1">
      <alignment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5" fillId="10" borderId="15" xfId="0" applyFont="1" applyFill="1" applyBorder="1" applyAlignment="1">
      <alignment/>
    </xf>
    <xf numFmtId="0" fontId="11" fillId="10" borderId="16" xfId="0" applyFont="1" applyFill="1" applyBorder="1" applyAlignment="1">
      <alignment/>
    </xf>
    <xf numFmtId="49" fontId="9" fillId="10" borderId="17" xfId="0" applyNumberFormat="1" applyFont="1" applyFill="1" applyBorder="1" applyAlignment="1">
      <alignment horizontal="center"/>
    </xf>
    <xf numFmtId="0" fontId="9" fillId="10" borderId="18" xfId="0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5" fillId="10" borderId="20" xfId="0" applyFont="1" applyFill="1" applyBorder="1" applyAlignment="1">
      <alignment/>
    </xf>
    <xf numFmtId="0" fontId="11" fillId="10" borderId="21" xfId="0" applyFont="1" applyFill="1" applyBorder="1" applyAlignment="1">
      <alignment/>
    </xf>
    <xf numFmtId="0" fontId="5" fillId="10" borderId="22" xfId="0" applyFont="1" applyFill="1" applyBorder="1" applyAlignment="1">
      <alignment/>
    </xf>
    <xf numFmtId="0" fontId="11" fillId="10" borderId="23" xfId="0" applyFont="1" applyFill="1" applyBorder="1" applyAlignment="1">
      <alignment/>
    </xf>
    <xf numFmtId="0" fontId="9" fillId="10" borderId="17" xfId="0" applyNumberFormat="1" applyFont="1" applyFill="1" applyBorder="1" applyAlignment="1">
      <alignment horizontal="center"/>
    </xf>
    <xf numFmtId="0" fontId="5" fillId="10" borderId="18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49" fontId="9" fillId="10" borderId="24" xfId="0" applyNumberFormat="1" applyFont="1" applyFill="1" applyBorder="1" applyAlignment="1">
      <alignment horizontal="center"/>
    </xf>
    <xf numFmtId="0" fontId="9" fillId="10" borderId="25" xfId="0" applyFont="1" applyFill="1" applyBorder="1" applyAlignment="1">
      <alignment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5" fillId="10" borderId="15" xfId="0" applyFont="1" applyFill="1" applyBorder="1" applyAlignment="1">
      <alignment/>
    </xf>
    <xf numFmtId="0" fontId="5" fillId="10" borderId="20" xfId="0" applyFont="1" applyFill="1" applyBorder="1" applyAlignment="1">
      <alignment/>
    </xf>
    <xf numFmtId="0" fontId="5" fillId="10" borderId="22" xfId="0" applyFont="1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9" xfId="0" applyFill="1" applyBorder="1" applyAlignment="1">
      <alignment/>
    </xf>
    <xf numFmtId="0" fontId="6" fillId="10" borderId="18" xfId="0" applyFont="1" applyFill="1" applyBorder="1" applyAlignment="1">
      <alignment horizontal="center"/>
    </xf>
    <xf numFmtId="0" fontId="0" fillId="19" borderId="14" xfId="0" applyFill="1" applyBorder="1" applyAlignment="1">
      <alignment/>
    </xf>
    <xf numFmtId="0" fontId="0" fillId="19" borderId="28" xfId="0" applyFill="1" applyBorder="1" applyAlignment="1">
      <alignment/>
    </xf>
    <xf numFmtId="0" fontId="0" fillId="19" borderId="29" xfId="0" applyFill="1" applyBorder="1" applyAlignment="1">
      <alignment/>
    </xf>
    <xf numFmtId="0" fontId="10" fillId="19" borderId="0" xfId="0" applyFont="1" applyFill="1" applyBorder="1" applyAlignment="1">
      <alignment/>
    </xf>
    <xf numFmtId="0" fontId="6" fillId="19" borderId="0" xfId="0" applyFont="1" applyFill="1" applyBorder="1" applyAlignment="1">
      <alignment/>
    </xf>
    <xf numFmtId="0" fontId="9" fillId="19" borderId="0" xfId="0" applyFont="1" applyFill="1" applyBorder="1" applyAlignment="1">
      <alignment horizontal="center"/>
    </xf>
    <xf numFmtId="0" fontId="8" fillId="19" borderId="0" xfId="0" applyFont="1" applyFill="1" applyBorder="1" applyAlignment="1">
      <alignment horizontal="center"/>
    </xf>
    <xf numFmtId="0" fontId="7" fillId="19" borderId="18" xfId="0" applyFont="1" applyFill="1" applyBorder="1" applyAlignment="1">
      <alignment/>
    </xf>
    <xf numFmtId="0" fontId="9" fillId="19" borderId="0" xfId="0" applyFont="1" applyFill="1" applyBorder="1" applyAlignment="1">
      <alignment/>
    </xf>
    <xf numFmtId="0" fontId="8" fillId="19" borderId="18" xfId="0" applyFont="1" applyFill="1" applyBorder="1" applyAlignment="1">
      <alignment/>
    </xf>
    <xf numFmtId="164" fontId="0" fillId="19" borderId="0" xfId="0" applyNumberFormat="1" applyFill="1" applyBorder="1" applyAlignment="1">
      <alignment/>
    </xf>
    <xf numFmtId="0" fontId="8" fillId="10" borderId="18" xfId="0" applyFont="1" applyFill="1" applyBorder="1" applyAlignment="1">
      <alignment/>
    </xf>
    <xf numFmtId="164" fontId="0" fillId="10" borderId="0" xfId="0" applyNumberFormat="1" applyFill="1" applyBorder="1" applyAlignment="1">
      <alignment/>
    </xf>
    <xf numFmtId="0" fontId="10" fillId="10" borderId="0" xfId="0" applyFont="1" applyFill="1" applyBorder="1" applyAlignment="1">
      <alignment/>
    </xf>
    <xf numFmtId="0" fontId="6" fillId="10" borderId="0" xfId="0" applyFont="1" applyFill="1" applyBorder="1" applyAlignment="1">
      <alignment/>
    </xf>
    <xf numFmtId="0" fontId="9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7" fillId="10" borderId="18" xfId="0" applyFont="1" applyFill="1" applyBorder="1" applyAlignment="1">
      <alignment/>
    </xf>
    <xf numFmtId="0" fontId="9" fillId="10" borderId="0" xfId="0" applyFont="1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27" xfId="0" applyFill="1" applyBorder="1" applyAlignment="1">
      <alignment/>
    </xf>
    <xf numFmtId="0" fontId="0" fillId="11" borderId="14" xfId="0" applyFill="1" applyBorder="1" applyAlignment="1">
      <alignment/>
    </xf>
    <xf numFmtId="0" fontId="10" fillId="11" borderId="28" xfId="0" applyFont="1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6" fillId="11" borderId="0" xfId="0" applyFont="1" applyFill="1" applyBorder="1" applyAlignment="1">
      <alignment/>
    </xf>
    <xf numFmtId="0" fontId="9" fillId="11" borderId="0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7" fillId="11" borderId="18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8" fillId="11" borderId="18" xfId="0" applyFont="1" applyFill="1" applyBorder="1" applyAlignment="1">
      <alignment/>
    </xf>
    <xf numFmtId="164" fontId="0" fillId="11" borderId="0" xfId="0" applyNumberFormat="1" applyFill="1" applyBorder="1" applyAlignment="1">
      <alignment/>
    </xf>
    <xf numFmtId="0" fontId="8" fillId="18" borderId="18" xfId="0" applyFont="1" applyFill="1" applyBorder="1" applyAlignment="1">
      <alignment/>
    </xf>
    <xf numFmtId="164" fontId="0" fillId="18" borderId="0" xfId="0" applyNumberFormat="1" applyFill="1" applyBorder="1" applyAlignment="1">
      <alignment/>
    </xf>
    <xf numFmtId="0" fontId="10" fillId="18" borderId="0" xfId="0" applyFont="1" applyFill="1" applyBorder="1" applyAlignment="1">
      <alignment/>
    </xf>
    <xf numFmtId="0" fontId="6" fillId="18" borderId="0" xfId="0" applyFont="1" applyFill="1" applyBorder="1" applyAlignment="1">
      <alignment/>
    </xf>
    <xf numFmtId="0" fontId="9" fillId="18" borderId="0" xfId="0" applyFont="1" applyFill="1" applyBorder="1" applyAlignment="1">
      <alignment horizontal="center"/>
    </xf>
    <xf numFmtId="0" fontId="7" fillId="18" borderId="18" xfId="0" applyFont="1" applyFill="1" applyBorder="1" applyAlignment="1">
      <alignment/>
    </xf>
    <xf numFmtId="0" fontId="9" fillId="18" borderId="0" xfId="0" applyFont="1" applyFill="1" applyBorder="1" applyAlignment="1">
      <alignment/>
    </xf>
    <xf numFmtId="0" fontId="0" fillId="18" borderId="25" xfId="0" applyFill="1" applyBorder="1" applyAlignment="1">
      <alignment/>
    </xf>
    <xf numFmtId="0" fontId="9" fillId="18" borderId="17" xfId="0" applyNumberFormat="1" applyFont="1" applyFill="1" applyBorder="1" applyAlignment="1">
      <alignment horizontal="center"/>
    </xf>
    <xf numFmtId="0" fontId="9" fillId="3" borderId="1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30" xfId="0" applyBorder="1" applyAlignment="1">
      <alignment/>
    </xf>
    <xf numFmtId="0" fontId="5" fillId="20" borderId="30" xfId="0" applyFont="1" applyFill="1" applyBorder="1" applyAlignment="1">
      <alignment/>
    </xf>
    <xf numFmtId="0" fontId="5" fillId="11" borderId="30" xfId="0" applyFont="1" applyFill="1" applyBorder="1" applyAlignment="1">
      <alignment/>
    </xf>
    <xf numFmtId="0" fontId="11" fillId="12" borderId="30" xfId="0" applyFont="1" applyFill="1" applyBorder="1" applyAlignment="1">
      <alignment/>
    </xf>
    <xf numFmtId="0" fontId="11" fillId="10" borderId="30" xfId="0" applyFont="1" applyFill="1" applyBorder="1" applyAlignment="1">
      <alignment/>
    </xf>
    <xf numFmtId="0" fontId="11" fillId="7" borderId="30" xfId="0" applyFont="1" applyFill="1" applyBorder="1" applyAlignment="1">
      <alignment/>
    </xf>
    <xf numFmtId="0" fontId="0" fillId="0" borderId="0" xfId="0" applyBorder="1" applyAlignment="1">
      <alignment/>
    </xf>
    <xf numFmtId="0" fontId="11" fillId="17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1" borderId="30" xfId="0" applyFont="1" applyFill="1" applyBorder="1" applyAlignment="1">
      <alignment/>
    </xf>
    <xf numFmtId="0" fontId="5" fillId="22" borderId="30" xfId="0" applyFont="1" applyFill="1" applyBorder="1" applyAlignment="1">
      <alignment/>
    </xf>
    <xf numFmtId="164" fontId="5" fillId="11" borderId="30" xfId="0" applyNumberFormat="1" applyFont="1" applyFill="1" applyBorder="1" applyAlignment="1">
      <alignment/>
    </xf>
    <xf numFmtId="164" fontId="5" fillId="22" borderId="3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22" borderId="30" xfId="0" applyFont="1" applyFill="1" applyBorder="1" applyAlignment="1">
      <alignment horizontal="center"/>
    </xf>
    <xf numFmtId="164" fontId="5" fillId="22" borderId="30" xfId="0" applyNumberFormat="1" applyFont="1" applyFill="1" applyBorder="1" applyAlignment="1">
      <alignment horizontal="center"/>
    </xf>
    <xf numFmtId="0" fontId="11" fillId="12" borderId="30" xfId="0" applyFont="1" applyFill="1" applyBorder="1" applyAlignment="1">
      <alignment horizontal="center"/>
    </xf>
    <xf numFmtId="0" fontId="11" fillId="17" borderId="30" xfId="0" applyFont="1" applyFill="1" applyBorder="1" applyAlignment="1">
      <alignment horizontal="center"/>
    </xf>
    <xf numFmtId="0" fontId="11" fillId="10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9" borderId="30" xfId="0" applyFill="1" applyBorder="1" applyAlignment="1">
      <alignment/>
    </xf>
    <xf numFmtId="49" fontId="9" fillId="17" borderId="31" xfId="0" applyNumberFormat="1" applyFont="1" applyFill="1" applyBorder="1" applyAlignment="1">
      <alignment horizontal="center"/>
    </xf>
    <xf numFmtId="0" fontId="9" fillId="17" borderId="32" xfId="0" applyFont="1" applyFill="1" applyBorder="1" applyAlignment="1">
      <alignment/>
    </xf>
    <xf numFmtId="0" fontId="0" fillId="17" borderId="33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8" fillId="17" borderId="31" xfId="0" applyFont="1" applyFill="1" applyBorder="1" applyAlignment="1">
      <alignment horizontal="center"/>
    </xf>
    <xf numFmtId="49" fontId="9" fillId="17" borderId="35" xfId="0" applyNumberFormat="1" applyFont="1" applyFill="1" applyBorder="1" applyAlignment="1">
      <alignment horizontal="center"/>
    </xf>
    <xf numFmtId="0" fontId="9" fillId="17" borderId="36" xfId="0" applyFont="1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8" fillId="17" borderId="35" xfId="0" applyFont="1" applyFill="1" applyBorder="1" applyAlignment="1">
      <alignment horizontal="center"/>
    </xf>
    <xf numFmtId="0" fontId="9" fillId="17" borderId="35" xfId="0" applyNumberFormat="1" applyFont="1" applyFill="1" applyBorder="1" applyAlignment="1">
      <alignment horizontal="center"/>
    </xf>
    <xf numFmtId="49" fontId="9" fillId="17" borderId="38" xfId="0" applyNumberFormat="1" applyFont="1" applyFill="1" applyBorder="1" applyAlignment="1">
      <alignment horizontal="center"/>
    </xf>
    <xf numFmtId="0" fontId="9" fillId="17" borderId="39" xfId="0" applyFont="1" applyFill="1" applyBorder="1" applyAlignment="1">
      <alignment/>
    </xf>
    <xf numFmtId="0" fontId="0" fillId="17" borderId="40" xfId="0" applyFill="1" applyBorder="1" applyAlignment="1">
      <alignment horizontal="center"/>
    </xf>
    <xf numFmtId="0" fontId="0" fillId="17" borderId="41" xfId="0" applyFill="1" applyBorder="1" applyAlignment="1">
      <alignment horizontal="center"/>
    </xf>
    <xf numFmtId="0" fontId="8" fillId="17" borderId="38" xfId="0" applyFont="1" applyFill="1" applyBorder="1" applyAlignment="1">
      <alignment horizontal="center"/>
    </xf>
    <xf numFmtId="0" fontId="11" fillId="10" borderId="42" xfId="0" applyFont="1" applyFill="1" applyBorder="1" applyAlignment="1">
      <alignment horizontal="center"/>
    </xf>
    <xf numFmtId="0" fontId="11" fillId="18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5" fillId="21" borderId="30" xfId="0" applyFont="1" applyFill="1" applyBorder="1" applyAlignment="1">
      <alignment/>
    </xf>
    <xf numFmtId="0" fontId="5" fillId="21" borderId="30" xfId="0" applyFont="1" applyFill="1" applyBorder="1" applyAlignment="1">
      <alignment/>
    </xf>
    <xf numFmtId="0" fontId="5" fillId="20" borderId="30" xfId="0" applyFont="1" applyFill="1" applyBorder="1" applyAlignment="1">
      <alignment/>
    </xf>
    <xf numFmtId="0" fontId="5" fillId="11" borderId="30" xfId="0" applyFont="1" applyFill="1" applyBorder="1" applyAlignment="1">
      <alignment/>
    </xf>
    <xf numFmtId="164" fontId="5" fillId="11" borderId="30" xfId="0" applyNumberFormat="1" applyFont="1" applyFill="1" applyBorder="1" applyAlignment="1">
      <alignment/>
    </xf>
    <xf numFmtId="0" fontId="11" fillId="12" borderId="30" xfId="0" applyFont="1" applyFill="1" applyBorder="1" applyAlignment="1">
      <alignment/>
    </xf>
    <xf numFmtId="0" fontId="11" fillId="17" borderId="30" xfId="0" applyFont="1" applyFill="1" applyBorder="1" applyAlignment="1">
      <alignment/>
    </xf>
    <xf numFmtId="0" fontId="11" fillId="10" borderId="30" xfId="0" applyFont="1" applyFill="1" applyBorder="1" applyAlignment="1">
      <alignment/>
    </xf>
    <xf numFmtId="0" fontId="11" fillId="7" borderId="30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5" fillId="3" borderId="47" xfId="0" applyFont="1" applyFill="1" applyBorder="1" applyAlignment="1">
      <alignment/>
    </xf>
    <xf numFmtId="0" fontId="11" fillId="3" borderId="48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7"/>
  <sheetViews>
    <sheetView tabSelected="1" zoomScale="85" zoomScaleNormal="85" zoomScalePageLayoutView="0" workbookViewId="0" topLeftCell="A289">
      <selection activeCell="I328" sqref="I328"/>
    </sheetView>
  </sheetViews>
  <sheetFormatPr defaultColWidth="9.140625" defaultRowHeight="12.75"/>
  <cols>
    <col min="1" max="1" width="9.57421875" style="0" customWidth="1"/>
    <col min="2" max="2" width="29.57421875" style="0" customWidth="1"/>
    <col min="3" max="6" width="6.57421875" style="0" customWidth="1"/>
    <col min="7" max="7" width="11.140625" style="0" customWidth="1"/>
    <col min="9" max="9" width="10.28125" style="0" customWidth="1"/>
    <col min="10" max="10" width="25.28125" style="0" customWidth="1"/>
    <col min="11" max="14" width="6.28125" style="0" customWidth="1"/>
    <col min="15" max="15" width="13.140625" style="0" customWidth="1"/>
    <col min="16" max="16" width="14.57421875" style="0" customWidth="1"/>
    <col min="19" max="19" width="17.00390625" style="0" customWidth="1"/>
    <col min="23" max="23" width="18.7109375" style="0" customWidth="1"/>
  </cols>
  <sheetData>
    <row r="1" spans="1:17" ht="34.5" customHeight="1">
      <c r="A1" s="238"/>
      <c r="B1" s="239" t="s">
        <v>9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/>
    </row>
    <row r="2" spans="1:17" ht="34.5" customHeight="1">
      <c r="A2" s="138"/>
      <c r="B2" s="139"/>
      <c r="C2" s="139"/>
      <c r="D2" s="139"/>
      <c r="E2" s="139"/>
      <c r="F2" s="139"/>
      <c r="G2" s="139"/>
      <c r="H2" s="139"/>
      <c r="I2" s="242" t="s">
        <v>71</v>
      </c>
      <c r="J2" s="139"/>
      <c r="K2" s="139"/>
      <c r="L2" s="139"/>
      <c r="M2" s="139"/>
      <c r="N2" s="139"/>
      <c r="O2" s="139"/>
      <c r="P2" s="139"/>
      <c r="Q2" s="140"/>
    </row>
    <row r="3" spans="1:17" ht="18" customHeight="1" thickBot="1">
      <c r="A3" s="138"/>
      <c r="B3" s="139"/>
      <c r="C3" s="243" t="s">
        <v>0</v>
      </c>
      <c r="D3" s="243" t="s">
        <v>1</v>
      </c>
      <c r="E3" s="243" t="s">
        <v>2</v>
      </c>
      <c r="F3" s="243" t="s">
        <v>3</v>
      </c>
      <c r="G3" s="244" t="s">
        <v>8</v>
      </c>
      <c r="H3" s="243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8" customHeight="1" thickBot="1">
      <c r="A4" s="245" t="s">
        <v>4</v>
      </c>
      <c r="B4" s="107" t="s">
        <v>11</v>
      </c>
      <c r="C4" s="108">
        <f>SUM(C5,C6,C7)-MIN(C5,C6,C7)</f>
        <v>372</v>
      </c>
      <c r="D4" s="108">
        <f>SUM(D5,D6,D7)-MIN(D5,D6,D7)</f>
        <v>378</v>
      </c>
      <c r="E4" s="108">
        <f>SUM(E5,E6,E7)-MIN(E5,E6,E7)</f>
        <v>368</v>
      </c>
      <c r="F4" s="109">
        <f>SUM(F5,F6,F7)-MIN(F5,F6,F7)</f>
        <v>399</v>
      </c>
      <c r="G4" s="246">
        <f>C4+D4+E4+F4</f>
        <v>1517</v>
      </c>
      <c r="H4" s="139"/>
      <c r="I4" s="110">
        <v>1</v>
      </c>
      <c r="J4" s="111" t="s">
        <v>11</v>
      </c>
      <c r="K4" s="112">
        <v>372</v>
      </c>
      <c r="L4" s="112">
        <v>378</v>
      </c>
      <c r="M4" s="112">
        <v>368</v>
      </c>
      <c r="N4" s="113">
        <v>399</v>
      </c>
      <c r="O4" s="114">
        <v>1517</v>
      </c>
      <c r="P4" s="114">
        <v>5</v>
      </c>
      <c r="Q4" s="140"/>
    </row>
    <row r="5" spans="1:17" ht="18" customHeight="1">
      <c r="A5" s="247" t="s">
        <v>5</v>
      </c>
      <c r="B5" s="115" t="s">
        <v>25</v>
      </c>
      <c r="C5" s="116">
        <v>190</v>
      </c>
      <c r="D5" s="116">
        <v>135</v>
      </c>
      <c r="E5" s="116">
        <v>151</v>
      </c>
      <c r="F5" s="116">
        <v>191</v>
      </c>
      <c r="G5" s="248">
        <f>AVERAGE(C5:F5)</f>
        <v>166.75</v>
      </c>
      <c r="H5" s="139"/>
      <c r="I5" s="117">
        <v>2</v>
      </c>
      <c r="J5" s="118" t="s">
        <v>13</v>
      </c>
      <c r="K5" s="119">
        <v>348</v>
      </c>
      <c r="L5" s="119">
        <v>375</v>
      </c>
      <c r="M5" s="119">
        <v>375</v>
      </c>
      <c r="N5" s="120">
        <v>358</v>
      </c>
      <c r="O5" s="121">
        <v>1456</v>
      </c>
      <c r="P5" s="121">
        <v>4</v>
      </c>
      <c r="Q5" s="140"/>
    </row>
    <row r="6" spans="1:17" ht="18" customHeight="1">
      <c r="A6" s="247" t="s">
        <v>6</v>
      </c>
      <c r="B6" s="122" t="s">
        <v>26</v>
      </c>
      <c r="C6" s="123">
        <v>169</v>
      </c>
      <c r="D6" s="123">
        <v>196</v>
      </c>
      <c r="E6" s="123">
        <v>190</v>
      </c>
      <c r="F6" s="123">
        <v>145</v>
      </c>
      <c r="G6" s="248">
        <f>AVERAGE(C6:F6)</f>
        <v>175</v>
      </c>
      <c r="H6" s="139"/>
      <c r="I6" s="117">
        <v>3</v>
      </c>
      <c r="J6" s="118" t="s">
        <v>12</v>
      </c>
      <c r="K6" s="119">
        <v>317</v>
      </c>
      <c r="L6" s="119">
        <v>381</v>
      </c>
      <c r="M6" s="119">
        <v>392</v>
      </c>
      <c r="N6" s="120">
        <v>297</v>
      </c>
      <c r="O6" s="121">
        <v>1387</v>
      </c>
      <c r="P6" s="121">
        <v>4</v>
      </c>
      <c r="Q6" s="140"/>
    </row>
    <row r="7" spans="1:17" ht="18" customHeight="1" thickBot="1">
      <c r="A7" s="247" t="s">
        <v>7</v>
      </c>
      <c r="B7" s="124" t="s">
        <v>27</v>
      </c>
      <c r="C7" s="125">
        <v>182</v>
      </c>
      <c r="D7" s="125">
        <v>182</v>
      </c>
      <c r="E7" s="125">
        <v>178</v>
      </c>
      <c r="F7" s="125">
        <v>208</v>
      </c>
      <c r="G7" s="248">
        <f>AVERAGE(C7:F7)</f>
        <v>187.5</v>
      </c>
      <c r="H7" s="139"/>
      <c r="I7" s="117">
        <v>4</v>
      </c>
      <c r="J7" s="118" t="s">
        <v>15</v>
      </c>
      <c r="K7" s="119">
        <v>390</v>
      </c>
      <c r="L7" s="119">
        <v>283</v>
      </c>
      <c r="M7" s="119">
        <v>360</v>
      </c>
      <c r="N7" s="120">
        <v>337</v>
      </c>
      <c r="O7" s="121">
        <v>1370</v>
      </c>
      <c r="P7" s="121">
        <v>3</v>
      </c>
      <c r="Q7" s="140"/>
    </row>
    <row r="8" spans="1:17" ht="18" customHeight="1" thickBot="1">
      <c r="A8" s="138"/>
      <c r="B8" s="126"/>
      <c r="C8" s="127"/>
      <c r="D8" s="127"/>
      <c r="E8" s="127"/>
      <c r="F8" s="128"/>
      <c r="G8" s="139"/>
      <c r="H8" s="139"/>
      <c r="I8" s="117">
        <v>5</v>
      </c>
      <c r="J8" s="118" t="s">
        <v>52</v>
      </c>
      <c r="K8" s="119">
        <v>365</v>
      </c>
      <c r="L8" s="119">
        <v>301</v>
      </c>
      <c r="M8" s="119">
        <v>368</v>
      </c>
      <c r="N8" s="120">
        <v>323</v>
      </c>
      <c r="O8" s="121">
        <v>1357</v>
      </c>
      <c r="P8" s="121">
        <v>3</v>
      </c>
      <c r="Q8" s="140"/>
    </row>
    <row r="9" spans="1:17" ht="18" customHeight="1" thickBot="1">
      <c r="A9" s="245" t="s">
        <v>4</v>
      </c>
      <c r="B9" s="107" t="s">
        <v>12</v>
      </c>
      <c r="C9" s="108">
        <f>SUM(C10,C11,C12)-MIN(C10,C11,C12)</f>
        <v>317</v>
      </c>
      <c r="D9" s="108">
        <f>SUM(D10,D11,D12)-MIN(D10,D11,D12)</f>
        <v>381</v>
      </c>
      <c r="E9" s="108">
        <f>SUM(E10,E11,E12)-MIN(E10,E11,E12)</f>
        <v>392</v>
      </c>
      <c r="F9" s="109">
        <f>SUM(F10,F11,F12)-MIN(F10,F11,F12)</f>
        <v>297</v>
      </c>
      <c r="G9" s="246">
        <f>C9+D9+E9+F9</f>
        <v>1387</v>
      </c>
      <c r="H9" s="139"/>
      <c r="I9" s="117">
        <v>6</v>
      </c>
      <c r="J9" s="118" t="s">
        <v>20</v>
      </c>
      <c r="K9" s="119">
        <v>333</v>
      </c>
      <c r="L9" s="119">
        <v>344</v>
      </c>
      <c r="M9" s="119">
        <v>326</v>
      </c>
      <c r="N9" s="120">
        <v>299</v>
      </c>
      <c r="O9" s="121">
        <v>1302</v>
      </c>
      <c r="P9" s="121">
        <v>2</v>
      </c>
      <c r="Q9" s="140"/>
    </row>
    <row r="10" spans="1:17" ht="18" customHeight="1">
      <c r="A10" s="247" t="s">
        <v>5</v>
      </c>
      <c r="B10" s="115" t="s">
        <v>28</v>
      </c>
      <c r="C10" s="116">
        <v>144</v>
      </c>
      <c r="D10" s="116">
        <v>173</v>
      </c>
      <c r="E10" s="116">
        <v>190</v>
      </c>
      <c r="F10" s="116">
        <v>158</v>
      </c>
      <c r="G10" s="248">
        <f>AVERAGE(C10:F10)</f>
        <v>166.25</v>
      </c>
      <c r="H10" s="139"/>
      <c r="I10" s="117">
        <v>7</v>
      </c>
      <c r="J10" s="118" t="s">
        <v>16</v>
      </c>
      <c r="K10" s="119">
        <v>288</v>
      </c>
      <c r="L10" s="119">
        <v>354</v>
      </c>
      <c r="M10" s="119">
        <v>298</v>
      </c>
      <c r="N10" s="120">
        <v>335</v>
      </c>
      <c r="O10" s="121">
        <v>1275</v>
      </c>
      <c r="P10" s="121">
        <v>2</v>
      </c>
      <c r="Q10" s="140"/>
    </row>
    <row r="11" spans="1:17" ht="18" customHeight="1">
      <c r="A11" s="247" t="s">
        <v>6</v>
      </c>
      <c r="B11" s="122" t="s">
        <v>29</v>
      </c>
      <c r="C11" s="123">
        <v>163</v>
      </c>
      <c r="D11" s="123">
        <v>200</v>
      </c>
      <c r="E11" s="123">
        <v>146</v>
      </c>
      <c r="F11" s="123">
        <v>139</v>
      </c>
      <c r="G11" s="248">
        <f>AVERAGE(C11:F11)</f>
        <v>162</v>
      </c>
      <c r="H11" s="139"/>
      <c r="I11" s="117">
        <v>8</v>
      </c>
      <c r="J11" s="118" t="s">
        <v>14</v>
      </c>
      <c r="K11" s="119">
        <v>313</v>
      </c>
      <c r="L11" s="119">
        <v>333</v>
      </c>
      <c r="M11" s="119">
        <v>342</v>
      </c>
      <c r="N11" s="120">
        <v>281</v>
      </c>
      <c r="O11" s="121">
        <v>1269</v>
      </c>
      <c r="P11" s="121">
        <v>1</v>
      </c>
      <c r="Q11" s="140"/>
    </row>
    <row r="12" spans="1:17" ht="18" customHeight="1" thickBot="1">
      <c r="A12" s="247" t="s">
        <v>7</v>
      </c>
      <c r="B12" s="124" t="s">
        <v>30</v>
      </c>
      <c r="C12" s="125">
        <v>154</v>
      </c>
      <c r="D12" s="125">
        <v>181</v>
      </c>
      <c r="E12" s="125">
        <v>202</v>
      </c>
      <c r="F12" s="125">
        <v>135</v>
      </c>
      <c r="G12" s="248">
        <f>AVERAGE(C12:F12)</f>
        <v>168</v>
      </c>
      <c r="H12" s="139"/>
      <c r="I12" s="129">
        <v>9</v>
      </c>
      <c r="J12" s="130" t="s">
        <v>17</v>
      </c>
      <c r="K12" s="131">
        <v>269</v>
      </c>
      <c r="L12" s="131">
        <v>262</v>
      </c>
      <c r="M12" s="131">
        <v>310</v>
      </c>
      <c r="N12" s="132">
        <v>283</v>
      </c>
      <c r="O12" s="133">
        <v>1124</v>
      </c>
      <c r="P12" s="133">
        <v>1</v>
      </c>
      <c r="Q12" s="140"/>
    </row>
    <row r="13" spans="1:17" ht="18" customHeight="1" thickBot="1">
      <c r="A13" s="138"/>
      <c r="B13" s="126"/>
      <c r="C13" s="127"/>
      <c r="D13" s="127"/>
      <c r="E13" s="127"/>
      <c r="F13" s="128"/>
      <c r="G13" s="139"/>
      <c r="H13" s="139"/>
      <c r="I13" s="134"/>
      <c r="J13" s="139"/>
      <c r="K13" s="119"/>
      <c r="L13" s="119"/>
      <c r="M13" s="119"/>
      <c r="N13" s="119"/>
      <c r="O13" s="119"/>
      <c r="P13" s="119"/>
      <c r="Q13" s="140"/>
    </row>
    <row r="14" spans="1:17" ht="18" customHeight="1" thickBot="1">
      <c r="A14" s="245" t="s">
        <v>4</v>
      </c>
      <c r="B14" s="107" t="s">
        <v>13</v>
      </c>
      <c r="C14" s="108">
        <f>SUM(C15,C16,C17)-MIN(C15,C16,C17)</f>
        <v>348</v>
      </c>
      <c r="D14" s="108">
        <f>SUM(D15,D16,D17)-MIN(D15,D16,D17)</f>
        <v>375</v>
      </c>
      <c r="E14" s="108">
        <f>SUM(E15,E16,E17)-MIN(E15,E16,E17)</f>
        <v>375</v>
      </c>
      <c r="F14" s="109">
        <f>SUM(F15,F16,F17)-MIN(F15,F16,F17)</f>
        <v>358</v>
      </c>
      <c r="G14" s="246">
        <f>C14+D14+E14+F14</f>
        <v>1456</v>
      </c>
      <c r="H14" s="139"/>
      <c r="I14" s="134"/>
      <c r="J14" s="139"/>
      <c r="K14" s="119"/>
      <c r="L14" s="119"/>
      <c r="M14" s="119"/>
      <c r="N14" s="119"/>
      <c r="O14" s="119"/>
      <c r="P14" s="119"/>
      <c r="Q14" s="140"/>
    </row>
    <row r="15" spans="1:17" ht="18" customHeight="1">
      <c r="A15" s="247" t="s">
        <v>5</v>
      </c>
      <c r="B15" s="115" t="s">
        <v>31</v>
      </c>
      <c r="C15" s="116">
        <v>176</v>
      </c>
      <c r="D15" s="116">
        <v>165</v>
      </c>
      <c r="E15" s="116">
        <v>171</v>
      </c>
      <c r="F15" s="116">
        <v>192</v>
      </c>
      <c r="G15" s="248">
        <f>AVERAGE(C15:F15)</f>
        <v>176</v>
      </c>
      <c r="H15" s="139"/>
      <c r="I15" s="134"/>
      <c r="J15" s="139"/>
      <c r="K15" s="119"/>
      <c r="L15" s="119"/>
      <c r="M15" s="119"/>
      <c r="N15" s="119"/>
      <c r="O15" s="119"/>
      <c r="P15" s="119"/>
      <c r="Q15" s="140"/>
    </row>
    <row r="16" spans="1:17" ht="18" customHeight="1">
      <c r="A16" s="247" t="s">
        <v>6</v>
      </c>
      <c r="B16" s="122" t="s">
        <v>32</v>
      </c>
      <c r="C16" s="123">
        <v>172</v>
      </c>
      <c r="D16" s="123">
        <v>210</v>
      </c>
      <c r="E16" s="123">
        <v>204</v>
      </c>
      <c r="F16" s="123">
        <v>145</v>
      </c>
      <c r="G16" s="248">
        <f>AVERAGE(C16:F16)</f>
        <v>182.75</v>
      </c>
      <c r="H16" s="139"/>
      <c r="I16" s="134"/>
      <c r="J16" s="139"/>
      <c r="K16" s="119"/>
      <c r="L16" s="119"/>
      <c r="M16" s="119"/>
      <c r="N16" s="119"/>
      <c r="O16" s="119"/>
      <c r="P16" s="119"/>
      <c r="Q16" s="140"/>
    </row>
    <row r="17" spans="1:17" ht="18" customHeight="1" thickBot="1">
      <c r="A17" s="247" t="s">
        <v>7</v>
      </c>
      <c r="B17" s="124" t="s">
        <v>33</v>
      </c>
      <c r="C17" s="125">
        <v>0</v>
      </c>
      <c r="D17" s="125">
        <v>0</v>
      </c>
      <c r="E17" s="125">
        <v>164</v>
      </c>
      <c r="F17" s="125">
        <v>166</v>
      </c>
      <c r="G17" s="248">
        <f>AVERAGE(E17:F17)</f>
        <v>165</v>
      </c>
      <c r="H17" s="139"/>
      <c r="I17" s="134"/>
      <c r="J17" s="139"/>
      <c r="K17" s="119"/>
      <c r="L17" s="119"/>
      <c r="M17" s="119"/>
      <c r="N17" s="119"/>
      <c r="O17" s="119"/>
      <c r="P17" s="119"/>
      <c r="Q17" s="140"/>
    </row>
    <row r="18" spans="1:17" ht="18" customHeight="1" thickBot="1">
      <c r="A18" s="138"/>
      <c r="B18" s="126"/>
      <c r="C18" s="127"/>
      <c r="D18" s="127"/>
      <c r="E18" s="127"/>
      <c r="F18" s="128"/>
      <c r="G18" s="139"/>
      <c r="H18" s="139"/>
      <c r="I18" s="134"/>
      <c r="J18" s="139"/>
      <c r="K18" s="119"/>
      <c r="L18" s="119"/>
      <c r="M18" s="119"/>
      <c r="N18" s="119"/>
      <c r="O18" s="119"/>
      <c r="P18" s="119"/>
      <c r="Q18" s="140"/>
    </row>
    <row r="19" spans="1:17" ht="18" customHeight="1" thickBot="1">
      <c r="A19" s="245" t="s">
        <v>4</v>
      </c>
      <c r="B19" s="107" t="s">
        <v>14</v>
      </c>
      <c r="C19" s="108">
        <f>SUM(C20,C21,C22)-MIN(C20,C21,C22)</f>
        <v>313</v>
      </c>
      <c r="D19" s="108">
        <f>SUM(D20,D21,D22)-MIN(D20,D21,D22)</f>
        <v>333</v>
      </c>
      <c r="E19" s="108">
        <f>SUM(E20,E21,E22)-MIN(E20,E21,E22)</f>
        <v>342</v>
      </c>
      <c r="F19" s="109">
        <f>SUM(F20,F21,F22)-MIN(F20,F21,F22)</f>
        <v>281</v>
      </c>
      <c r="G19" s="246">
        <f>C19+D19+E19+F19</f>
        <v>1269</v>
      </c>
      <c r="H19" s="139"/>
      <c r="I19" s="134"/>
      <c r="J19" s="139"/>
      <c r="K19" s="119"/>
      <c r="L19" s="119"/>
      <c r="M19" s="119"/>
      <c r="N19" s="119"/>
      <c r="O19" s="119"/>
      <c r="P19" s="119"/>
      <c r="Q19" s="140"/>
    </row>
    <row r="20" spans="1:17" ht="18" customHeight="1">
      <c r="A20" s="247" t="s">
        <v>5</v>
      </c>
      <c r="B20" s="135" t="s">
        <v>34</v>
      </c>
      <c r="C20" s="116">
        <v>147</v>
      </c>
      <c r="D20" s="116">
        <v>183</v>
      </c>
      <c r="E20" s="116">
        <v>123</v>
      </c>
      <c r="F20" s="116">
        <v>145</v>
      </c>
      <c r="G20" s="248">
        <f>AVERAGE(C20:F20)</f>
        <v>149.5</v>
      </c>
      <c r="H20" s="139"/>
      <c r="I20" s="134"/>
      <c r="J20" s="139"/>
      <c r="K20" s="119"/>
      <c r="L20" s="119"/>
      <c r="M20" s="119"/>
      <c r="N20" s="119"/>
      <c r="O20" s="119"/>
      <c r="P20" s="119"/>
      <c r="Q20" s="140"/>
    </row>
    <row r="21" spans="1:17" ht="18" customHeight="1">
      <c r="A21" s="247" t="s">
        <v>6</v>
      </c>
      <c r="B21" s="136" t="s">
        <v>35</v>
      </c>
      <c r="C21" s="123">
        <v>166</v>
      </c>
      <c r="D21" s="123">
        <v>121</v>
      </c>
      <c r="E21" s="123">
        <v>184</v>
      </c>
      <c r="F21" s="123">
        <v>110</v>
      </c>
      <c r="G21" s="248">
        <f>AVERAGE(C21:F21)</f>
        <v>145.25</v>
      </c>
      <c r="H21" s="139"/>
      <c r="I21" s="139"/>
      <c r="J21" s="139"/>
      <c r="K21" s="119"/>
      <c r="L21" s="119"/>
      <c r="M21" s="119"/>
      <c r="N21" s="119"/>
      <c r="O21" s="119"/>
      <c r="P21" s="119"/>
      <c r="Q21" s="140"/>
    </row>
    <row r="22" spans="1:17" ht="18" customHeight="1" thickBot="1">
      <c r="A22" s="247" t="s">
        <v>7</v>
      </c>
      <c r="B22" s="137" t="s">
        <v>36</v>
      </c>
      <c r="C22" s="125">
        <v>134</v>
      </c>
      <c r="D22" s="125">
        <v>150</v>
      </c>
      <c r="E22" s="125">
        <v>158</v>
      </c>
      <c r="F22" s="125">
        <v>136</v>
      </c>
      <c r="G22" s="248">
        <f>AVERAGE(C22:F22)</f>
        <v>144.5</v>
      </c>
      <c r="H22" s="139"/>
      <c r="I22" s="139"/>
      <c r="J22" s="139"/>
      <c r="K22" s="119"/>
      <c r="L22" s="119"/>
      <c r="M22" s="119"/>
      <c r="N22" s="119"/>
      <c r="O22" s="119"/>
      <c r="P22" s="119"/>
      <c r="Q22" s="140"/>
    </row>
    <row r="23" spans="1:17" ht="18" customHeight="1">
      <c r="A23" s="138"/>
      <c r="B23" s="138"/>
      <c r="C23" s="139"/>
      <c r="D23" s="139"/>
      <c r="E23" s="139"/>
      <c r="F23" s="140"/>
      <c r="G23" s="139"/>
      <c r="H23" s="139"/>
      <c r="I23" s="139"/>
      <c r="J23" s="139"/>
      <c r="K23" s="119"/>
      <c r="L23" s="119"/>
      <c r="M23" s="119"/>
      <c r="N23" s="119"/>
      <c r="O23" s="119"/>
      <c r="P23" s="119"/>
      <c r="Q23" s="140"/>
    </row>
    <row r="24" spans="1:17" ht="18" customHeight="1" thickBot="1">
      <c r="A24" s="138"/>
      <c r="B24" s="141"/>
      <c r="C24" s="243" t="s">
        <v>0</v>
      </c>
      <c r="D24" s="243" t="s">
        <v>1</v>
      </c>
      <c r="E24" s="243" t="s">
        <v>2</v>
      </c>
      <c r="F24" s="243" t="s">
        <v>3</v>
      </c>
      <c r="G24" s="139"/>
      <c r="H24" s="139"/>
      <c r="I24" s="139"/>
      <c r="J24" s="139"/>
      <c r="K24" s="119"/>
      <c r="L24" s="119"/>
      <c r="M24" s="119"/>
      <c r="N24" s="119"/>
      <c r="O24" s="119"/>
      <c r="P24" s="119"/>
      <c r="Q24" s="140"/>
    </row>
    <row r="25" spans="1:17" ht="18" customHeight="1" thickBot="1">
      <c r="A25" s="245" t="s">
        <v>4</v>
      </c>
      <c r="B25" s="107" t="s">
        <v>15</v>
      </c>
      <c r="C25" s="108">
        <f>SUM(C26,C27,C28)-MIN(C26,C27,C28)</f>
        <v>390</v>
      </c>
      <c r="D25" s="108">
        <f>SUM(D26,D27,D28)-MIN(D26,D27,D28)</f>
        <v>283</v>
      </c>
      <c r="E25" s="108">
        <f>SUM(E26,E27,E28)-MIN(E26,E27,E28)</f>
        <v>360</v>
      </c>
      <c r="F25" s="109">
        <f>SUM(F26,F27,F28)-MIN(F26,F27,F28)</f>
        <v>337</v>
      </c>
      <c r="G25" s="246">
        <f>C25+D25+E25+F25</f>
        <v>1370</v>
      </c>
      <c r="H25" s="139"/>
      <c r="I25" s="139"/>
      <c r="J25" s="139"/>
      <c r="K25" s="119"/>
      <c r="L25" s="119"/>
      <c r="M25" s="119"/>
      <c r="N25" s="119"/>
      <c r="O25" s="119"/>
      <c r="P25" s="119"/>
      <c r="Q25" s="140"/>
    </row>
    <row r="26" spans="1:17" ht="18" customHeight="1">
      <c r="A26" s="247" t="s">
        <v>5</v>
      </c>
      <c r="B26" s="135" t="s">
        <v>66</v>
      </c>
      <c r="C26" s="116">
        <v>210</v>
      </c>
      <c r="D26" s="116">
        <v>141</v>
      </c>
      <c r="E26" s="116">
        <v>198</v>
      </c>
      <c r="F26" s="116">
        <v>158</v>
      </c>
      <c r="G26" s="248">
        <f>AVERAGE(C26:F26)</f>
        <v>176.75</v>
      </c>
      <c r="H26" s="139"/>
      <c r="I26" s="139"/>
      <c r="J26" s="139"/>
      <c r="K26" s="119"/>
      <c r="L26" s="119"/>
      <c r="M26" s="119"/>
      <c r="N26" s="119"/>
      <c r="O26" s="119"/>
      <c r="P26" s="119"/>
      <c r="Q26" s="140"/>
    </row>
    <row r="27" spans="1:17" ht="18" customHeight="1">
      <c r="A27" s="247" t="s">
        <v>6</v>
      </c>
      <c r="B27" s="136" t="s">
        <v>67</v>
      </c>
      <c r="C27" s="123">
        <v>180</v>
      </c>
      <c r="D27" s="123">
        <v>142</v>
      </c>
      <c r="E27" s="123">
        <v>162</v>
      </c>
      <c r="F27" s="123">
        <v>179</v>
      </c>
      <c r="G27" s="248">
        <f>AVERAGE(C27:F27)</f>
        <v>165.75</v>
      </c>
      <c r="H27" s="139"/>
      <c r="I27" s="139"/>
      <c r="J27" s="139"/>
      <c r="K27" s="119"/>
      <c r="L27" s="119"/>
      <c r="M27" s="119"/>
      <c r="N27" s="119"/>
      <c r="O27" s="119"/>
      <c r="P27" s="119"/>
      <c r="Q27" s="140"/>
    </row>
    <row r="28" spans="1:17" ht="18" customHeight="1" thickBot="1">
      <c r="A28" s="247" t="s">
        <v>7</v>
      </c>
      <c r="B28" s="137"/>
      <c r="C28" s="125">
        <v>0</v>
      </c>
      <c r="D28" s="125">
        <v>0</v>
      </c>
      <c r="E28" s="125">
        <v>0</v>
      </c>
      <c r="F28" s="125">
        <v>0</v>
      </c>
      <c r="G28" s="248">
        <f>AVERAGE(C28:F28)</f>
        <v>0</v>
      </c>
      <c r="H28" s="139"/>
      <c r="I28" s="139"/>
      <c r="J28" s="139"/>
      <c r="K28" s="119"/>
      <c r="L28" s="119"/>
      <c r="M28" s="119"/>
      <c r="N28" s="119"/>
      <c r="O28" s="119"/>
      <c r="P28" s="119"/>
      <c r="Q28" s="140"/>
    </row>
    <row r="29" spans="1:17" ht="18" customHeight="1" thickBot="1">
      <c r="A29" s="138"/>
      <c r="B29" s="126"/>
      <c r="C29" s="127"/>
      <c r="D29" s="127"/>
      <c r="E29" s="127"/>
      <c r="F29" s="128"/>
      <c r="G29" s="139"/>
      <c r="H29" s="139"/>
      <c r="I29" s="139"/>
      <c r="J29" s="139"/>
      <c r="K29" s="119"/>
      <c r="L29" s="119"/>
      <c r="M29" s="119"/>
      <c r="N29" s="119"/>
      <c r="O29" s="119"/>
      <c r="P29" s="119"/>
      <c r="Q29" s="140"/>
    </row>
    <row r="30" spans="1:17" ht="18" customHeight="1" thickBot="1">
      <c r="A30" s="245" t="s">
        <v>4</v>
      </c>
      <c r="B30" s="107" t="s">
        <v>16</v>
      </c>
      <c r="C30" s="108">
        <f>SUM(C31,C32,C33)-MIN(C31,C32,C33)</f>
        <v>288</v>
      </c>
      <c r="D30" s="108">
        <f>SUM(D31,D32,D33)-MIN(D31,D32,D33)</f>
        <v>354</v>
      </c>
      <c r="E30" s="108">
        <f>SUM(E31,E32,E33)-MIN(E31,E32,E33)</f>
        <v>298</v>
      </c>
      <c r="F30" s="109">
        <f>SUM(F31,F32,F33)-MIN(F31,F32,F33)</f>
        <v>335</v>
      </c>
      <c r="G30" s="246">
        <f>C30+D30+E30+F30</f>
        <v>1275</v>
      </c>
      <c r="H30" s="139"/>
      <c r="I30" s="139"/>
      <c r="J30" s="139"/>
      <c r="K30" s="119"/>
      <c r="L30" s="119"/>
      <c r="M30" s="119"/>
      <c r="N30" s="119"/>
      <c r="O30" s="119"/>
      <c r="P30" s="119"/>
      <c r="Q30" s="140"/>
    </row>
    <row r="31" spans="1:17" ht="18" customHeight="1">
      <c r="A31" s="247" t="s">
        <v>5</v>
      </c>
      <c r="B31" s="135" t="s">
        <v>49</v>
      </c>
      <c r="C31" s="116">
        <v>153</v>
      </c>
      <c r="D31" s="116">
        <v>198</v>
      </c>
      <c r="E31" s="116">
        <v>150</v>
      </c>
      <c r="F31" s="116">
        <v>157</v>
      </c>
      <c r="G31" s="248">
        <f>AVERAGE(C31:F31)</f>
        <v>164.5</v>
      </c>
      <c r="H31" s="139"/>
      <c r="I31" s="139"/>
      <c r="J31" s="139"/>
      <c r="K31" s="119"/>
      <c r="L31" s="119"/>
      <c r="M31" s="119"/>
      <c r="N31" s="119"/>
      <c r="O31" s="119"/>
      <c r="P31" s="119"/>
      <c r="Q31" s="140"/>
    </row>
    <row r="32" spans="1:17" ht="18" customHeight="1">
      <c r="A32" s="247" t="s">
        <v>6</v>
      </c>
      <c r="B32" s="136" t="s">
        <v>50</v>
      </c>
      <c r="C32" s="123">
        <v>135</v>
      </c>
      <c r="D32" s="123">
        <v>156</v>
      </c>
      <c r="E32" s="123">
        <v>148</v>
      </c>
      <c r="F32" s="123">
        <v>178</v>
      </c>
      <c r="G32" s="248">
        <f>AVERAGE(C32:F32)</f>
        <v>154.25</v>
      </c>
      <c r="H32" s="139"/>
      <c r="I32" s="139"/>
      <c r="J32" s="139"/>
      <c r="K32" s="119"/>
      <c r="L32" s="119"/>
      <c r="M32" s="119"/>
      <c r="N32" s="119"/>
      <c r="O32" s="119"/>
      <c r="P32" s="119"/>
      <c r="Q32" s="140"/>
    </row>
    <row r="33" spans="1:17" ht="18" customHeight="1" thickBot="1">
      <c r="A33" s="247" t="s">
        <v>7</v>
      </c>
      <c r="B33" s="137"/>
      <c r="C33" s="125">
        <v>0</v>
      </c>
      <c r="D33" s="125">
        <v>0</v>
      </c>
      <c r="E33" s="125">
        <v>0</v>
      </c>
      <c r="F33" s="125">
        <v>0</v>
      </c>
      <c r="G33" s="248">
        <f>AVERAGE(C33:F33)</f>
        <v>0</v>
      </c>
      <c r="H33" s="139"/>
      <c r="I33" s="139"/>
      <c r="J33" s="139"/>
      <c r="K33" s="119"/>
      <c r="L33" s="119"/>
      <c r="M33" s="119"/>
      <c r="N33" s="119"/>
      <c r="O33" s="119"/>
      <c r="P33" s="119"/>
      <c r="Q33" s="140"/>
    </row>
    <row r="34" spans="1:17" ht="18" customHeight="1" thickBot="1">
      <c r="A34" s="138"/>
      <c r="B34" s="126"/>
      <c r="C34" s="127"/>
      <c r="D34" s="127"/>
      <c r="E34" s="127"/>
      <c r="F34" s="128"/>
      <c r="G34" s="139"/>
      <c r="H34" s="139"/>
      <c r="I34" s="139"/>
      <c r="J34" s="139"/>
      <c r="K34" s="119"/>
      <c r="L34" s="119"/>
      <c r="M34" s="119"/>
      <c r="N34" s="119"/>
      <c r="O34" s="119"/>
      <c r="P34" s="119"/>
      <c r="Q34" s="140"/>
    </row>
    <row r="35" spans="1:17" ht="18" customHeight="1" thickBot="1">
      <c r="A35" s="245" t="s">
        <v>4</v>
      </c>
      <c r="B35" s="107" t="s">
        <v>17</v>
      </c>
      <c r="C35" s="108">
        <f>SUM(C36,C37,C38)-MIN(C36,C37,C38)</f>
        <v>269</v>
      </c>
      <c r="D35" s="108">
        <f>SUM(D36,D37,D38)-MIN(D36,D37,D38)</f>
        <v>262</v>
      </c>
      <c r="E35" s="108">
        <f>SUM(E36,E37,E38)-MIN(E36,E37,E38)</f>
        <v>310</v>
      </c>
      <c r="F35" s="109">
        <f>SUM(F36,F37,F38)-MIN(F36,F37,F38)</f>
        <v>283</v>
      </c>
      <c r="G35" s="246">
        <f>C35+D35+E35+F35</f>
        <v>1124</v>
      </c>
      <c r="H35" s="139"/>
      <c r="I35" s="139"/>
      <c r="J35" s="139"/>
      <c r="K35" s="119"/>
      <c r="L35" s="119"/>
      <c r="M35" s="119"/>
      <c r="N35" s="119"/>
      <c r="O35" s="119"/>
      <c r="P35" s="119"/>
      <c r="Q35" s="140"/>
    </row>
    <row r="36" spans="1:17" ht="18" customHeight="1">
      <c r="A36" s="247" t="s">
        <v>5</v>
      </c>
      <c r="B36" s="135" t="s">
        <v>51</v>
      </c>
      <c r="C36" s="116">
        <v>131</v>
      </c>
      <c r="D36" s="116">
        <v>117</v>
      </c>
      <c r="E36" s="116">
        <v>166</v>
      </c>
      <c r="F36" s="116">
        <v>159</v>
      </c>
      <c r="G36" s="248">
        <f>AVERAGE(C36:F36)</f>
        <v>143.25</v>
      </c>
      <c r="H36" s="139"/>
      <c r="I36" s="139"/>
      <c r="J36" s="139"/>
      <c r="K36" s="119"/>
      <c r="L36" s="119"/>
      <c r="M36" s="119"/>
      <c r="N36" s="119"/>
      <c r="O36" s="119"/>
      <c r="P36" s="119"/>
      <c r="Q36" s="140"/>
    </row>
    <row r="37" spans="1:17" ht="18" customHeight="1">
      <c r="A37" s="247" t="s">
        <v>6</v>
      </c>
      <c r="B37" s="136" t="s">
        <v>113</v>
      </c>
      <c r="C37" s="123">
        <v>138</v>
      </c>
      <c r="D37" s="123">
        <v>145</v>
      </c>
      <c r="E37" s="123">
        <v>144</v>
      </c>
      <c r="F37" s="123">
        <v>124</v>
      </c>
      <c r="G37" s="248">
        <f>AVERAGE(C37:F37)</f>
        <v>137.75</v>
      </c>
      <c r="H37" s="139"/>
      <c r="I37" s="139"/>
      <c r="J37" s="139"/>
      <c r="K37" s="119"/>
      <c r="L37" s="119"/>
      <c r="M37" s="119"/>
      <c r="N37" s="119"/>
      <c r="O37" s="119"/>
      <c r="P37" s="119"/>
      <c r="Q37" s="140"/>
    </row>
    <row r="38" spans="1:17" ht="18" customHeight="1" thickBot="1">
      <c r="A38" s="247" t="s">
        <v>7</v>
      </c>
      <c r="B38" s="137"/>
      <c r="C38" s="125">
        <v>0</v>
      </c>
      <c r="D38" s="125">
        <v>0</v>
      </c>
      <c r="E38" s="125">
        <v>0</v>
      </c>
      <c r="F38" s="125">
        <v>0</v>
      </c>
      <c r="G38" s="248">
        <f>AVERAGE(C38:F38)</f>
        <v>0</v>
      </c>
      <c r="H38" s="139"/>
      <c r="I38" s="139"/>
      <c r="J38" s="139"/>
      <c r="K38" s="119"/>
      <c r="L38" s="119"/>
      <c r="M38" s="119"/>
      <c r="N38" s="119"/>
      <c r="O38" s="119"/>
      <c r="P38" s="119"/>
      <c r="Q38" s="140"/>
    </row>
    <row r="39" spans="1:17" ht="18" customHeight="1" thickBot="1">
      <c r="A39" s="138"/>
      <c r="B39" s="126"/>
      <c r="C39" s="127"/>
      <c r="D39" s="127"/>
      <c r="E39" s="127"/>
      <c r="F39" s="128"/>
      <c r="G39" s="139"/>
      <c r="H39" s="139"/>
      <c r="I39" s="139"/>
      <c r="J39" s="139"/>
      <c r="K39" s="119"/>
      <c r="L39" s="119"/>
      <c r="M39" s="119"/>
      <c r="N39" s="119"/>
      <c r="O39" s="119"/>
      <c r="P39" s="119"/>
      <c r="Q39" s="140"/>
    </row>
    <row r="40" spans="1:17" ht="18" customHeight="1" thickBot="1">
      <c r="A40" s="245" t="s">
        <v>4</v>
      </c>
      <c r="B40" s="107" t="s">
        <v>52</v>
      </c>
      <c r="C40" s="108">
        <f>SUM(C41,C42,C43)-MIN(C41,C42,C43)</f>
        <v>365</v>
      </c>
      <c r="D40" s="108">
        <f>SUM(D41,D42,D43)-MIN(D41,D42,D43)</f>
        <v>301</v>
      </c>
      <c r="E40" s="108">
        <f>SUM(E41,E42,E43)-MIN(E41,E42,E43)</f>
        <v>368</v>
      </c>
      <c r="F40" s="109">
        <f>SUM(F41,F42,F43)-MIN(F41,F42,F43)</f>
        <v>323</v>
      </c>
      <c r="G40" s="246">
        <f>C40+D40+E40+F40</f>
        <v>1357</v>
      </c>
      <c r="H40" s="139"/>
      <c r="I40" s="139"/>
      <c r="J40" s="139"/>
      <c r="K40" s="119"/>
      <c r="L40" s="119"/>
      <c r="M40" s="119"/>
      <c r="N40" s="119"/>
      <c r="O40" s="119"/>
      <c r="P40" s="119"/>
      <c r="Q40" s="140"/>
    </row>
    <row r="41" spans="1:17" ht="18" customHeight="1">
      <c r="A41" s="247" t="s">
        <v>5</v>
      </c>
      <c r="B41" s="135" t="s">
        <v>53</v>
      </c>
      <c r="C41" s="116">
        <v>142</v>
      </c>
      <c r="D41" s="116">
        <v>152</v>
      </c>
      <c r="E41" s="116">
        <v>162</v>
      </c>
      <c r="F41" s="116">
        <v>160</v>
      </c>
      <c r="G41" s="248">
        <f>AVERAGE(C41:F41)</f>
        <v>154</v>
      </c>
      <c r="H41" s="139"/>
      <c r="I41" s="139"/>
      <c r="J41" s="139"/>
      <c r="K41" s="119"/>
      <c r="L41" s="119"/>
      <c r="M41" s="119"/>
      <c r="N41" s="119"/>
      <c r="O41" s="119"/>
      <c r="P41" s="119"/>
      <c r="Q41" s="140"/>
    </row>
    <row r="42" spans="1:17" ht="18" customHeight="1">
      <c r="A42" s="247" t="s">
        <v>6</v>
      </c>
      <c r="B42" s="136" t="s">
        <v>54</v>
      </c>
      <c r="C42" s="123">
        <v>186</v>
      </c>
      <c r="D42" s="123">
        <v>149</v>
      </c>
      <c r="E42" s="123">
        <v>206</v>
      </c>
      <c r="F42" s="123">
        <v>148</v>
      </c>
      <c r="G42" s="248">
        <f>AVERAGE(C42:F42)</f>
        <v>172.25</v>
      </c>
      <c r="H42" s="139"/>
      <c r="I42" s="139"/>
      <c r="J42" s="139"/>
      <c r="K42" s="119"/>
      <c r="L42" s="119"/>
      <c r="M42" s="119"/>
      <c r="N42" s="119"/>
      <c r="O42" s="119"/>
      <c r="P42" s="119"/>
      <c r="Q42" s="140"/>
    </row>
    <row r="43" spans="1:17" ht="18" customHeight="1" thickBot="1">
      <c r="A43" s="247" t="s">
        <v>7</v>
      </c>
      <c r="B43" s="137" t="s">
        <v>55</v>
      </c>
      <c r="C43" s="125">
        <v>179</v>
      </c>
      <c r="D43" s="125">
        <v>139</v>
      </c>
      <c r="E43" s="125">
        <v>148</v>
      </c>
      <c r="F43" s="125">
        <v>163</v>
      </c>
      <c r="G43" s="248">
        <f>AVERAGE(C43:F43)</f>
        <v>157.25</v>
      </c>
      <c r="H43" s="139"/>
      <c r="I43" s="139"/>
      <c r="J43" s="139"/>
      <c r="K43" s="119"/>
      <c r="L43" s="119"/>
      <c r="M43" s="119"/>
      <c r="N43" s="119"/>
      <c r="O43" s="119"/>
      <c r="P43" s="119"/>
      <c r="Q43" s="140"/>
    </row>
    <row r="44" spans="1:17" ht="18" customHeight="1" thickBot="1">
      <c r="A44" s="247"/>
      <c r="B44" s="142"/>
      <c r="C44" s="134"/>
      <c r="D44" s="134"/>
      <c r="E44" s="134"/>
      <c r="F44" s="134"/>
      <c r="G44" s="248"/>
      <c r="H44" s="139"/>
      <c r="I44" s="139"/>
      <c r="J44" s="139"/>
      <c r="K44" s="119"/>
      <c r="L44" s="119"/>
      <c r="M44" s="119"/>
      <c r="N44" s="119"/>
      <c r="O44" s="119"/>
      <c r="P44" s="119"/>
      <c r="Q44" s="140"/>
    </row>
    <row r="45" spans="1:17" ht="18" customHeight="1" thickBot="1">
      <c r="A45" s="245" t="s">
        <v>4</v>
      </c>
      <c r="B45" s="107" t="s">
        <v>20</v>
      </c>
      <c r="C45" s="108">
        <f>SUM(C46,C47,C48)-MIN(C46,C47,C48)</f>
        <v>333</v>
      </c>
      <c r="D45" s="108">
        <f>SUM(D46,D47,D48)-MIN(D46,D47,D48)</f>
        <v>344</v>
      </c>
      <c r="E45" s="108">
        <f>SUM(E46,E47,E48)-MIN(E46,E47,E48)</f>
        <v>326</v>
      </c>
      <c r="F45" s="109">
        <f>SUM(F46,F47,F48)-MIN(F46,F47,F48)</f>
        <v>299</v>
      </c>
      <c r="G45" s="246">
        <f>C45+D45+E45+F45</f>
        <v>1302</v>
      </c>
      <c r="H45" s="139"/>
      <c r="I45" s="139"/>
      <c r="J45" s="139"/>
      <c r="K45" s="119"/>
      <c r="L45" s="119"/>
      <c r="M45" s="119"/>
      <c r="N45" s="119"/>
      <c r="O45" s="119"/>
      <c r="P45" s="119"/>
      <c r="Q45" s="140"/>
    </row>
    <row r="46" spans="1:17" ht="18" customHeight="1">
      <c r="A46" s="247" t="s">
        <v>5</v>
      </c>
      <c r="B46" s="115" t="s">
        <v>43</v>
      </c>
      <c r="C46" s="116">
        <v>165</v>
      </c>
      <c r="D46" s="116">
        <v>166</v>
      </c>
      <c r="E46" s="116">
        <v>157</v>
      </c>
      <c r="F46" s="116">
        <v>130</v>
      </c>
      <c r="G46" s="248">
        <f>AVERAGE(C46:F46)</f>
        <v>154.5</v>
      </c>
      <c r="H46" s="139"/>
      <c r="I46" s="139"/>
      <c r="J46" s="139"/>
      <c r="K46" s="119"/>
      <c r="L46" s="119"/>
      <c r="M46" s="119"/>
      <c r="N46" s="119"/>
      <c r="O46" s="119"/>
      <c r="P46" s="119"/>
      <c r="Q46" s="140"/>
    </row>
    <row r="47" spans="1:17" ht="18" customHeight="1">
      <c r="A47" s="247" t="s">
        <v>6</v>
      </c>
      <c r="B47" s="122" t="s">
        <v>44</v>
      </c>
      <c r="C47" s="123">
        <v>168</v>
      </c>
      <c r="D47" s="123">
        <v>178</v>
      </c>
      <c r="E47" s="123">
        <v>169</v>
      </c>
      <c r="F47" s="123">
        <v>169</v>
      </c>
      <c r="G47" s="248">
        <f>AVERAGE(C47:F47)</f>
        <v>171</v>
      </c>
      <c r="H47" s="139"/>
      <c r="I47" s="139"/>
      <c r="J47" s="139"/>
      <c r="K47" s="119"/>
      <c r="L47" s="119"/>
      <c r="M47" s="119"/>
      <c r="N47" s="119"/>
      <c r="O47" s="119"/>
      <c r="P47" s="119"/>
      <c r="Q47" s="140"/>
    </row>
    <row r="48" spans="1:17" ht="18" customHeight="1" thickBot="1">
      <c r="A48" s="247" t="s">
        <v>7</v>
      </c>
      <c r="B48" s="124"/>
      <c r="C48" s="125">
        <v>0</v>
      </c>
      <c r="D48" s="125">
        <v>0</v>
      </c>
      <c r="E48" s="125">
        <v>0</v>
      </c>
      <c r="F48" s="125">
        <v>0</v>
      </c>
      <c r="G48" s="248">
        <f>AVERAGE(C48:F48)</f>
        <v>0</v>
      </c>
      <c r="H48" s="139"/>
      <c r="I48" s="139"/>
      <c r="J48" s="139"/>
      <c r="K48" s="119"/>
      <c r="L48" s="119"/>
      <c r="M48" s="119"/>
      <c r="N48" s="119"/>
      <c r="O48" s="119"/>
      <c r="P48" s="119"/>
      <c r="Q48" s="140"/>
    </row>
    <row r="49" spans="1:17" ht="25.5" customHeight="1">
      <c r="A49" s="247"/>
      <c r="B49" s="127"/>
      <c r="C49" s="134"/>
      <c r="D49" s="134"/>
      <c r="E49" s="134"/>
      <c r="F49" s="134"/>
      <c r="G49" s="248"/>
      <c r="H49" s="139"/>
      <c r="I49" s="139"/>
      <c r="J49" s="139"/>
      <c r="K49" s="119"/>
      <c r="L49" s="119"/>
      <c r="M49" s="119"/>
      <c r="N49" s="119"/>
      <c r="O49" s="119"/>
      <c r="P49" s="119"/>
      <c r="Q49" s="140"/>
    </row>
    <row r="50" spans="1:17" ht="25.5" customHeight="1">
      <c r="A50" s="249"/>
      <c r="B50" s="30"/>
      <c r="C50" s="37"/>
      <c r="D50" s="37"/>
      <c r="E50" s="37"/>
      <c r="F50" s="37"/>
      <c r="G50" s="250"/>
      <c r="H50" s="22"/>
      <c r="I50" s="22"/>
      <c r="J50" s="22"/>
      <c r="K50" s="96"/>
      <c r="L50" s="96"/>
      <c r="M50" s="96"/>
      <c r="N50" s="96"/>
      <c r="O50" s="96"/>
      <c r="P50" s="96"/>
      <c r="Q50" s="23"/>
    </row>
    <row r="51" spans="1:17" ht="22.5" customHeight="1">
      <c r="A51" s="41"/>
      <c r="B51" s="251" t="s">
        <v>10</v>
      </c>
      <c r="C51" s="22"/>
      <c r="D51" s="22"/>
      <c r="E51" s="22"/>
      <c r="F51" s="22"/>
      <c r="G51" s="22"/>
      <c r="H51" s="22"/>
      <c r="I51" s="22"/>
      <c r="J51" s="22"/>
      <c r="K51" s="96"/>
      <c r="L51" s="96"/>
      <c r="M51" s="96"/>
      <c r="N51" s="96"/>
      <c r="O51" s="96"/>
      <c r="P51" s="96"/>
      <c r="Q51" s="23"/>
    </row>
    <row r="52" spans="1:17" ht="22.5" customHeight="1">
      <c r="A52" s="41"/>
      <c r="B52" s="22"/>
      <c r="C52" s="22"/>
      <c r="D52" s="22"/>
      <c r="E52" s="22"/>
      <c r="F52" s="22"/>
      <c r="G52" s="22"/>
      <c r="H52" s="22"/>
      <c r="I52" s="252" t="s">
        <v>72</v>
      </c>
      <c r="J52" s="22"/>
      <c r="K52" s="96"/>
      <c r="L52" s="96"/>
      <c r="M52" s="96"/>
      <c r="N52" s="96"/>
      <c r="O52" s="96"/>
      <c r="P52" s="96"/>
      <c r="Q52" s="23"/>
    </row>
    <row r="53" spans="1:17" ht="18" customHeight="1" thickBot="1">
      <c r="A53" s="41"/>
      <c r="B53" s="22"/>
      <c r="C53" s="253" t="s">
        <v>0</v>
      </c>
      <c r="D53" s="253" t="s">
        <v>1</v>
      </c>
      <c r="E53" s="253" t="s">
        <v>2</v>
      </c>
      <c r="F53" s="253" t="s">
        <v>3</v>
      </c>
      <c r="G53" s="50" t="s">
        <v>8</v>
      </c>
      <c r="H53" s="22"/>
      <c r="I53" s="22"/>
      <c r="J53" s="22"/>
      <c r="K53" s="96"/>
      <c r="L53" s="96"/>
      <c r="M53" s="96"/>
      <c r="N53" s="96"/>
      <c r="O53" s="96"/>
      <c r="P53" s="96"/>
      <c r="Q53" s="23"/>
    </row>
    <row r="54" spans="1:17" ht="18" customHeight="1" thickBot="1">
      <c r="A54" s="254" t="s">
        <v>4</v>
      </c>
      <c r="B54" s="9" t="s">
        <v>18</v>
      </c>
      <c r="C54" s="10">
        <f>SUM(C55,C56,C57)-MIN(C55,C56,C57)</f>
        <v>271</v>
      </c>
      <c r="D54" s="10">
        <f>SUM(D55,D56,D57)-MIN(D55,D56,D57)</f>
        <v>284</v>
      </c>
      <c r="E54" s="10">
        <f>SUM(E55,E56,E57)-MIN(E55,E56,E57)</f>
        <v>303</v>
      </c>
      <c r="F54" s="11">
        <f>SUM(F55,F56,F57)-MIN(F55,F56,F57)</f>
        <v>352</v>
      </c>
      <c r="G54" s="255">
        <f>C54+D54+E54+F54</f>
        <v>1210</v>
      </c>
      <c r="H54" s="22"/>
      <c r="I54" s="44">
        <v>1</v>
      </c>
      <c r="J54" s="14" t="s">
        <v>18</v>
      </c>
      <c r="K54" s="94">
        <v>271</v>
      </c>
      <c r="L54" s="94">
        <v>284</v>
      </c>
      <c r="M54" s="94">
        <v>303</v>
      </c>
      <c r="N54" s="95">
        <v>352</v>
      </c>
      <c r="O54" s="45">
        <v>1210</v>
      </c>
      <c r="P54" s="15">
        <v>5</v>
      </c>
      <c r="Q54" s="23"/>
    </row>
    <row r="55" spans="1:17" ht="18" customHeight="1">
      <c r="A55" s="249" t="s">
        <v>5</v>
      </c>
      <c r="B55" s="17" t="s">
        <v>37</v>
      </c>
      <c r="C55" s="18">
        <v>139</v>
      </c>
      <c r="D55" s="18">
        <v>123</v>
      </c>
      <c r="E55" s="18">
        <v>125</v>
      </c>
      <c r="F55" s="18">
        <v>201</v>
      </c>
      <c r="G55" s="250">
        <f>AVERAGE(C55:F55)</f>
        <v>147</v>
      </c>
      <c r="H55" s="22"/>
      <c r="I55" s="46">
        <v>2</v>
      </c>
      <c r="J55" s="21" t="s">
        <v>68</v>
      </c>
      <c r="K55" s="96">
        <v>280</v>
      </c>
      <c r="L55" s="96">
        <v>297</v>
      </c>
      <c r="M55" s="96">
        <v>289</v>
      </c>
      <c r="N55" s="97">
        <v>285</v>
      </c>
      <c r="O55" s="47">
        <v>1151</v>
      </c>
      <c r="P55" s="24">
        <v>4</v>
      </c>
      <c r="Q55" s="23"/>
    </row>
    <row r="56" spans="1:17" ht="18" customHeight="1">
      <c r="A56" s="249" t="s">
        <v>6</v>
      </c>
      <c r="B56" s="25" t="s">
        <v>38</v>
      </c>
      <c r="C56" s="26">
        <v>95</v>
      </c>
      <c r="D56" s="26">
        <v>133</v>
      </c>
      <c r="E56" s="26">
        <v>178</v>
      </c>
      <c r="F56" s="26">
        <v>151</v>
      </c>
      <c r="G56" s="250">
        <f>AVERAGE(C56:F56)</f>
        <v>139.25</v>
      </c>
      <c r="H56" s="22"/>
      <c r="I56" s="46">
        <v>3</v>
      </c>
      <c r="J56" s="21" t="s">
        <v>23</v>
      </c>
      <c r="K56" s="96">
        <v>293</v>
      </c>
      <c r="L56" s="96">
        <v>274</v>
      </c>
      <c r="M56" s="96">
        <v>303</v>
      </c>
      <c r="N56" s="97">
        <v>245</v>
      </c>
      <c r="O56" s="47">
        <v>1115</v>
      </c>
      <c r="P56" s="24">
        <v>4</v>
      </c>
      <c r="Q56" s="23"/>
    </row>
    <row r="57" spans="1:17" ht="18" customHeight="1" thickBot="1">
      <c r="A57" s="249" t="s">
        <v>7</v>
      </c>
      <c r="B57" s="27" t="s">
        <v>39</v>
      </c>
      <c r="C57" s="28">
        <v>132</v>
      </c>
      <c r="D57" s="28">
        <v>151</v>
      </c>
      <c r="E57" s="28">
        <v>123</v>
      </c>
      <c r="F57" s="28">
        <v>136</v>
      </c>
      <c r="G57" s="250">
        <f>AVERAGE(C57:F57)</f>
        <v>135.5</v>
      </c>
      <c r="H57" s="22"/>
      <c r="I57" s="46" t="s">
        <v>73</v>
      </c>
      <c r="J57" s="21" t="s">
        <v>19</v>
      </c>
      <c r="K57" s="96">
        <v>286</v>
      </c>
      <c r="L57" s="96">
        <v>277</v>
      </c>
      <c r="M57" s="96">
        <v>271</v>
      </c>
      <c r="N57" s="97">
        <v>279</v>
      </c>
      <c r="O57" s="47">
        <v>1113</v>
      </c>
      <c r="P57" s="24">
        <v>3</v>
      </c>
      <c r="Q57" s="23"/>
    </row>
    <row r="58" spans="1:17" ht="18" customHeight="1" thickBot="1">
      <c r="A58" s="41"/>
      <c r="B58" s="29"/>
      <c r="C58" s="30"/>
      <c r="D58" s="30"/>
      <c r="E58" s="30"/>
      <c r="F58" s="31"/>
      <c r="G58" s="22"/>
      <c r="H58" s="22"/>
      <c r="I58" s="46" t="s">
        <v>73</v>
      </c>
      <c r="J58" s="21" t="s">
        <v>21</v>
      </c>
      <c r="K58" s="96">
        <v>277</v>
      </c>
      <c r="L58" s="96">
        <v>273</v>
      </c>
      <c r="M58" s="96">
        <v>305</v>
      </c>
      <c r="N58" s="97">
        <v>258</v>
      </c>
      <c r="O58" s="47">
        <v>1113</v>
      </c>
      <c r="P58" s="24">
        <v>3</v>
      </c>
      <c r="Q58" s="23"/>
    </row>
    <row r="59" spans="1:17" ht="18" customHeight="1" thickBot="1">
      <c r="A59" s="254" t="s">
        <v>4</v>
      </c>
      <c r="B59" s="9" t="s">
        <v>19</v>
      </c>
      <c r="C59" s="10">
        <f>SUM(C60,C61,C62)-MIN(C60,C61,C62)</f>
        <v>286</v>
      </c>
      <c r="D59" s="10">
        <f>SUM(D60,D61,D62)-MIN(D60,D61,D62)</f>
        <v>277</v>
      </c>
      <c r="E59" s="10">
        <f>SUM(E60,E61,E62)-MIN(E60,E61,E62)</f>
        <v>271</v>
      </c>
      <c r="F59" s="11">
        <f>SUM(F60,F61,F62)-MIN(F60,F61,F62)</f>
        <v>279</v>
      </c>
      <c r="G59" s="255">
        <f>C59+D59+E59+F59</f>
        <v>1113</v>
      </c>
      <c r="H59" s="22"/>
      <c r="I59" s="46">
        <v>6</v>
      </c>
      <c r="J59" s="21" t="s">
        <v>22</v>
      </c>
      <c r="K59" s="96">
        <v>239</v>
      </c>
      <c r="L59" s="96">
        <v>270</v>
      </c>
      <c r="M59" s="96">
        <v>243</v>
      </c>
      <c r="N59" s="97">
        <v>274</v>
      </c>
      <c r="O59" s="47">
        <v>1026</v>
      </c>
      <c r="P59" s="24">
        <v>2</v>
      </c>
      <c r="Q59" s="23"/>
    </row>
    <row r="60" spans="1:17" ht="18" customHeight="1">
      <c r="A60" s="249" t="s">
        <v>5</v>
      </c>
      <c r="B60" s="17" t="s">
        <v>40</v>
      </c>
      <c r="C60" s="18">
        <v>151</v>
      </c>
      <c r="D60" s="18">
        <v>117</v>
      </c>
      <c r="E60" s="18">
        <v>106</v>
      </c>
      <c r="F60" s="18">
        <v>118</v>
      </c>
      <c r="G60" s="250">
        <f>AVERAGE(C60:F60)</f>
        <v>123</v>
      </c>
      <c r="H60" s="22"/>
      <c r="I60" s="46">
        <v>7</v>
      </c>
      <c r="J60" s="21" t="s">
        <v>59</v>
      </c>
      <c r="K60" s="96">
        <v>239</v>
      </c>
      <c r="L60" s="96">
        <v>295</v>
      </c>
      <c r="M60" s="96">
        <v>221</v>
      </c>
      <c r="N60" s="97">
        <v>243</v>
      </c>
      <c r="O60" s="47">
        <v>998</v>
      </c>
      <c r="P60" s="24">
        <v>2</v>
      </c>
      <c r="Q60" s="23"/>
    </row>
    <row r="61" spans="1:17" ht="18" customHeight="1" thickBot="1">
      <c r="A61" s="249" t="s">
        <v>6</v>
      </c>
      <c r="B61" s="25" t="s">
        <v>41</v>
      </c>
      <c r="C61" s="26">
        <v>121</v>
      </c>
      <c r="D61" s="26">
        <v>143</v>
      </c>
      <c r="E61" s="26">
        <v>165</v>
      </c>
      <c r="F61" s="26">
        <v>149</v>
      </c>
      <c r="G61" s="250">
        <f>AVERAGE(C61:F61)</f>
        <v>144.5</v>
      </c>
      <c r="H61" s="22"/>
      <c r="I61" s="48">
        <v>8</v>
      </c>
      <c r="J61" s="33" t="s">
        <v>24</v>
      </c>
      <c r="K61" s="98">
        <v>243</v>
      </c>
      <c r="L61" s="98">
        <v>269</v>
      </c>
      <c r="M61" s="98">
        <v>215</v>
      </c>
      <c r="N61" s="99">
        <v>258</v>
      </c>
      <c r="O61" s="49">
        <v>985</v>
      </c>
      <c r="P61" s="36">
        <v>1</v>
      </c>
      <c r="Q61" s="23"/>
    </row>
    <row r="62" spans="1:17" ht="18" customHeight="1" thickBot="1">
      <c r="A62" s="249" t="s">
        <v>7</v>
      </c>
      <c r="B62" s="27" t="s">
        <v>42</v>
      </c>
      <c r="C62" s="28">
        <v>135</v>
      </c>
      <c r="D62" s="28">
        <v>134</v>
      </c>
      <c r="E62" s="28">
        <v>90</v>
      </c>
      <c r="F62" s="28">
        <v>130</v>
      </c>
      <c r="G62" s="250">
        <f>AVERAGE(C62:F62)</f>
        <v>122.25</v>
      </c>
      <c r="H62" s="22"/>
      <c r="I62" s="22"/>
      <c r="J62" s="22"/>
      <c r="K62" s="96"/>
      <c r="L62" s="96"/>
      <c r="M62" s="96"/>
      <c r="N62" s="96"/>
      <c r="O62" s="96"/>
      <c r="P62" s="50"/>
      <c r="Q62" s="23"/>
    </row>
    <row r="63" spans="1:17" ht="18" customHeight="1">
      <c r="A63" s="41"/>
      <c r="B63" s="29"/>
      <c r="C63" s="30"/>
      <c r="D63" s="30"/>
      <c r="E63" s="30"/>
      <c r="F63" s="31"/>
      <c r="G63" s="22"/>
      <c r="H63" s="22"/>
      <c r="I63" s="22"/>
      <c r="J63" s="22"/>
      <c r="K63" s="96"/>
      <c r="L63" s="96"/>
      <c r="M63" s="96"/>
      <c r="N63" s="96"/>
      <c r="O63" s="96"/>
      <c r="P63" s="96"/>
      <c r="Q63" s="23"/>
    </row>
    <row r="64" spans="1:17" ht="18" customHeight="1" thickBot="1">
      <c r="A64" s="41"/>
      <c r="B64" s="29"/>
      <c r="C64" s="30"/>
      <c r="D64" s="30"/>
      <c r="E64" s="30"/>
      <c r="F64" s="31"/>
      <c r="G64" s="22"/>
      <c r="H64" s="22"/>
      <c r="I64" s="22"/>
      <c r="J64" s="22"/>
      <c r="K64" s="96"/>
      <c r="L64" s="96"/>
      <c r="M64" s="96"/>
      <c r="N64" s="96"/>
      <c r="O64" s="96"/>
      <c r="P64" s="96"/>
      <c r="Q64" s="23"/>
    </row>
    <row r="65" spans="1:17" ht="18" customHeight="1" thickBot="1">
      <c r="A65" s="254" t="s">
        <v>4</v>
      </c>
      <c r="B65" s="9" t="s">
        <v>21</v>
      </c>
      <c r="C65" s="10">
        <f>SUM(C66,C67,C68)-MIN(C66,C67,C68)</f>
        <v>277</v>
      </c>
      <c r="D65" s="10">
        <f>SUM(D66,D67,D68)-MIN(D66,D67,D68)</f>
        <v>273</v>
      </c>
      <c r="E65" s="10">
        <f>SUM(E66,E67,E68)-MIN(E66,E67,E68)</f>
        <v>305</v>
      </c>
      <c r="F65" s="11">
        <f>SUM(F66,F67,F68)-MIN(F66,F67,F68)</f>
        <v>258</v>
      </c>
      <c r="G65" s="255">
        <f>C65+D65+E65+F65</f>
        <v>1113</v>
      </c>
      <c r="H65" s="22"/>
      <c r="I65" s="22"/>
      <c r="J65" s="22"/>
      <c r="K65" s="96"/>
      <c r="L65" s="96"/>
      <c r="M65" s="96"/>
      <c r="N65" s="96"/>
      <c r="O65" s="96"/>
      <c r="P65" s="96"/>
      <c r="Q65" s="23"/>
    </row>
    <row r="66" spans="1:17" ht="18" customHeight="1">
      <c r="A66" s="249" t="s">
        <v>5</v>
      </c>
      <c r="B66" s="38" t="s">
        <v>45</v>
      </c>
      <c r="C66" s="18">
        <v>136</v>
      </c>
      <c r="D66" s="18">
        <v>136</v>
      </c>
      <c r="E66" s="18">
        <v>159</v>
      </c>
      <c r="F66" s="18">
        <v>92</v>
      </c>
      <c r="G66" s="250">
        <f>AVERAGE(C66:F66)</f>
        <v>130.75</v>
      </c>
      <c r="H66" s="22"/>
      <c r="I66" s="22"/>
      <c r="J66" s="22"/>
      <c r="K66" s="96"/>
      <c r="L66" s="96"/>
      <c r="M66" s="96"/>
      <c r="N66" s="96"/>
      <c r="O66" s="96"/>
      <c r="P66" s="96"/>
      <c r="Q66" s="23"/>
    </row>
    <row r="67" spans="1:17" ht="18" customHeight="1">
      <c r="A67" s="249" t="s">
        <v>6</v>
      </c>
      <c r="B67" s="39" t="s">
        <v>46</v>
      </c>
      <c r="C67" s="26">
        <v>141</v>
      </c>
      <c r="D67" s="26">
        <v>137</v>
      </c>
      <c r="E67" s="26">
        <v>146</v>
      </c>
      <c r="F67" s="26">
        <v>166</v>
      </c>
      <c r="G67" s="250">
        <f>AVERAGE(C67:F67)</f>
        <v>147.5</v>
      </c>
      <c r="H67" s="22"/>
      <c r="I67" s="22"/>
      <c r="J67" s="22"/>
      <c r="K67" s="96"/>
      <c r="L67" s="96"/>
      <c r="M67" s="96"/>
      <c r="N67" s="96"/>
      <c r="O67" s="96"/>
      <c r="P67" s="96"/>
      <c r="Q67" s="23"/>
    </row>
    <row r="68" spans="1:17" ht="18" customHeight="1" thickBot="1">
      <c r="A68" s="249" t="s">
        <v>7</v>
      </c>
      <c r="B68" s="40"/>
      <c r="C68" s="28">
        <v>0</v>
      </c>
      <c r="D68" s="28">
        <v>0</v>
      </c>
      <c r="E68" s="28">
        <v>0</v>
      </c>
      <c r="F68" s="28">
        <v>0</v>
      </c>
      <c r="G68" s="250">
        <f>AVERAGE(C68:F68)</f>
        <v>0</v>
      </c>
      <c r="H68" s="22"/>
      <c r="I68" s="22"/>
      <c r="J68" s="22"/>
      <c r="K68" s="96"/>
      <c r="L68" s="96"/>
      <c r="M68" s="96"/>
      <c r="N68" s="96"/>
      <c r="O68" s="96"/>
      <c r="P68" s="96"/>
      <c r="Q68" s="23"/>
    </row>
    <row r="69" spans="1:17" ht="18" customHeight="1">
      <c r="A69" s="41"/>
      <c r="B69" s="41"/>
      <c r="C69" s="22"/>
      <c r="D69" s="22"/>
      <c r="E69" s="22"/>
      <c r="F69" s="23"/>
      <c r="G69" s="22"/>
      <c r="H69" s="22"/>
      <c r="I69" s="22"/>
      <c r="J69" s="22"/>
      <c r="K69" s="96"/>
      <c r="L69" s="96"/>
      <c r="M69" s="96"/>
      <c r="N69" s="96"/>
      <c r="O69" s="96"/>
      <c r="P69" s="96"/>
      <c r="Q69" s="23"/>
    </row>
    <row r="70" spans="1:17" ht="18" customHeight="1" thickBot="1">
      <c r="A70" s="41"/>
      <c r="B70" s="42"/>
      <c r="C70" s="253" t="s">
        <v>0</v>
      </c>
      <c r="D70" s="253" t="s">
        <v>1</v>
      </c>
      <c r="E70" s="253" t="s">
        <v>2</v>
      </c>
      <c r="F70" s="253" t="s">
        <v>3</v>
      </c>
      <c r="G70" s="22"/>
      <c r="H70" s="22"/>
      <c r="I70" s="22"/>
      <c r="J70" s="22"/>
      <c r="K70" s="96"/>
      <c r="L70" s="96"/>
      <c r="M70" s="96"/>
      <c r="N70" s="96"/>
      <c r="O70" s="96"/>
      <c r="P70" s="96"/>
      <c r="Q70" s="23"/>
    </row>
    <row r="71" spans="1:17" ht="18" customHeight="1" thickBot="1">
      <c r="A71" s="254" t="s">
        <v>4</v>
      </c>
      <c r="B71" s="9" t="s">
        <v>22</v>
      </c>
      <c r="C71" s="10">
        <f>SUM(C72,C73,C74)-MIN(C72,C73,C74)</f>
        <v>239</v>
      </c>
      <c r="D71" s="10">
        <f>SUM(D72,D73,D74)-MIN(D72,D73,D74)</f>
        <v>270</v>
      </c>
      <c r="E71" s="10">
        <f>SUM(E72,E73,E74)-MIN(E72,E73,E74)</f>
        <v>243</v>
      </c>
      <c r="F71" s="11">
        <f>SUM(F72,F73,F74)-MIN(F72,F73,F74)</f>
        <v>274</v>
      </c>
      <c r="G71" s="255">
        <f>C71+D71+E71+F71</f>
        <v>1026</v>
      </c>
      <c r="H71" s="22"/>
      <c r="I71" s="22"/>
      <c r="J71" s="22"/>
      <c r="K71" s="96"/>
      <c r="L71" s="96"/>
      <c r="M71" s="96"/>
      <c r="N71" s="96"/>
      <c r="O71" s="96"/>
      <c r="P71" s="96"/>
      <c r="Q71" s="23"/>
    </row>
    <row r="72" spans="1:17" ht="18" customHeight="1">
      <c r="A72" s="249" t="s">
        <v>5</v>
      </c>
      <c r="B72" s="38" t="s">
        <v>47</v>
      </c>
      <c r="C72" s="18">
        <v>146</v>
      </c>
      <c r="D72" s="18">
        <v>132</v>
      </c>
      <c r="E72" s="18">
        <v>135</v>
      </c>
      <c r="F72" s="18">
        <v>155</v>
      </c>
      <c r="G72" s="250">
        <f>AVERAGE(C72:F72)</f>
        <v>142</v>
      </c>
      <c r="H72" s="22"/>
      <c r="I72" s="22"/>
      <c r="J72" s="22"/>
      <c r="K72" s="96"/>
      <c r="L72" s="96"/>
      <c r="M72" s="96"/>
      <c r="N72" s="96"/>
      <c r="O72" s="96"/>
      <c r="P72" s="96"/>
      <c r="Q72" s="23"/>
    </row>
    <row r="73" spans="1:17" ht="18" customHeight="1">
      <c r="A73" s="249" t="s">
        <v>6</v>
      </c>
      <c r="B73" s="39" t="s">
        <v>48</v>
      </c>
      <c r="C73" s="26">
        <v>93</v>
      </c>
      <c r="D73" s="26">
        <v>138</v>
      </c>
      <c r="E73" s="26">
        <v>108</v>
      </c>
      <c r="F73" s="26">
        <v>119</v>
      </c>
      <c r="G73" s="250">
        <f>AVERAGE(C73:F73)</f>
        <v>114.5</v>
      </c>
      <c r="H73" s="22"/>
      <c r="I73" s="22"/>
      <c r="J73" s="22"/>
      <c r="K73" s="96"/>
      <c r="L73" s="96"/>
      <c r="M73" s="96"/>
      <c r="N73" s="96"/>
      <c r="O73" s="96"/>
      <c r="P73" s="96"/>
      <c r="Q73" s="23"/>
    </row>
    <row r="74" spans="1:17" ht="18" customHeight="1" thickBot="1">
      <c r="A74" s="249" t="s">
        <v>7</v>
      </c>
      <c r="B74" s="40"/>
      <c r="C74" s="28">
        <v>0</v>
      </c>
      <c r="D74" s="28">
        <v>0</v>
      </c>
      <c r="E74" s="28">
        <v>0</v>
      </c>
      <c r="F74" s="28">
        <v>0</v>
      </c>
      <c r="G74" s="250">
        <f>AVERAGE(C74:F74)</f>
        <v>0</v>
      </c>
      <c r="H74" s="22"/>
      <c r="I74" s="22"/>
      <c r="J74" s="22"/>
      <c r="K74" s="96"/>
      <c r="L74" s="96"/>
      <c r="M74" s="96"/>
      <c r="N74" s="96"/>
      <c r="O74" s="96"/>
      <c r="P74" s="96"/>
      <c r="Q74" s="23"/>
    </row>
    <row r="75" spans="1:17" ht="18" customHeight="1" thickBot="1">
      <c r="A75" s="41"/>
      <c r="B75" s="29"/>
      <c r="C75" s="30"/>
      <c r="D75" s="30"/>
      <c r="E75" s="30"/>
      <c r="F75" s="31"/>
      <c r="G75" s="22"/>
      <c r="H75" s="22"/>
      <c r="I75" s="22"/>
      <c r="J75" s="22"/>
      <c r="K75" s="96"/>
      <c r="L75" s="96"/>
      <c r="M75" s="96"/>
      <c r="N75" s="96"/>
      <c r="O75" s="96"/>
      <c r="P75" s="96"/>
      <c r="Q75" s="23"/>
    </row>
    <row r="76" spans="1:17" ht="18" customHeight="1" thickBot="1">
      <c r="A76" s="254" t="s">
        <v>4</v>
      </c>
      <c r="B76" s="9" t="s">
        <v>23</v>
      </c>
      <c r="C76" s="10">
        <f>SUM(C77,C78,C79)-MIN(C77,C78,C79)</f>
        <v>293</v>
      </c>
      <c r="D76" s="10">
        <f>SUM(D77,D78,D79)-MIN(D77,D78,D79)</f>
        <v>274</v>
      </c>
      <c r="E76" s="10">
        <f>SUM(E77,E78,E79)-MIN(E77,E78,E79)</f>
        <v>303</v>
      </c>
      <c r="F76" s="11">
        <f>SUM(F77,F78,F79)-MIN(F77,F78,F79)</f>
        <v>245</v>
      </c>
      <c r="G76" s="255">
        <f>C76+D76+E76+F76</f>
        <v>1115</v>
      </c>
      <c r="H76" s="22"/>
      <c r="I76" s="22"/>
      <c r="J76" s="22"/>
      <c r="K76" s="96"/>
      <c r="L76" s="96"/>
      <c r="M76" s="96"/>
      <c r="N76" s="96"/>
      <c r="O76" s="96"/>
      <c r="P76" s="96"/>
      <c r="Q76" s="23"/>
    </row>
    <row r="77" spans="1:17" ht="18" customHeight="1">
      <c r="A77" s="249" t="s">
        <v>5</v>
      </c>
      <c r="B77" s="38" t="s">
        <v>56</v>
      </c>
      <c r="C77" s="18">
        <v>114</v>
      </c>
      <c r="D77" s="18">
        <v>136</v>
      </c>
      <c r="E77" s="18">
        <v>144</v>
      </c>
      <c r="F77" s="18">
        <v>83</v>
      </c>
      <c r="G77" s="250">
        <f>AVERAGE(C77:F77)</f>
        <v>119.25</v>
      </c>
      <c r="H77" s="22"/>
      <c r="I77" s="22"/>
      <c r="J77" s="22"/>
      <c r="K77" s="96"/>
      <c r="L77" s="96"/>
      <c r="M77" s="96"/>
      <c r="N77" s="96"/>
      <c r="O77" s="96"/>
      <c r="P77" s="96"/>
      <c r="Q77" s="23"/>
    </row>
    <row r="78" spans="1:23" ht="18" customHeight="1">
      <c r="A78" s="249" t="s">
        <v>6</v>
      </c>
      <c r="B78" s="39" t="s">
        <v>57</v>
      </c>
      <c r="C78" s="26">
        <v>167</v>
      </c>
      <c r="D78" s="26">
        <v>138</v>
      </c>
      <c r="E78" s="26">
        <v>157</v>
      </c>
      <c r="F78" s="26">
        <v>119</v>
      </c>
      <c r="G78" s="250">
        <f>AVERAGE(C78:F78)</f>
        <v>145.25</v>
      </c>
      <c r="H78" s="22"/>
      <c r="I78" s="22"/>
      <c r="J78" s="22"/>
      <c r="K78" s="96"/>
      <c r="L78" s="96"/>
      <c r="M78" s="96"/>
      <c r="N78" s="96"/>
      <c r="O78" s="96"/>
      <c r="P78" s="96"/>
      <c r="Q78" s="23"/>
      <c r="W78" s="2"/>
    </row>
    <row r="79" spans="1:17" ht="18" customHeight="1" thickBot="1">
      <c r="A79" s="249" t="s">
        <v>7</v>
      </c>
      <c r="B79" s="40" t="s">
        <v>58</v>
      </c>
      <c r="C79" s="28">
        <v>126</v>
      </c>
      <c r="D79" s="28">
        <v>124</v>
      </c>
      <c r="E79" s="28">
        <v>146</v>
      </c>
      <c r="F79" s="28">
        <v>126</v>
      </c>
      <c r="G79" s="250">
        <f>AVERAGE(C79:F79)</f>
        <v>130.5</v>
      </c>
      <c r="H79" s="22"/>
      <c r="I79" s="22"/>
      <c r="J79" s="22"/>
      <c r="K79" s="96"/>
      <c r="L79" s="96"/>
      <c r="M79" s="96"/>
      <c r="N79" s="96"/>
      <c r="O79" s="96"/>
      <c r="P79" s="96"/>
      <c r="Q79" s="23"/>
    </row>
    <row r="80" spans="1:17" ht="18" customHeight="1" thickBot="1">
      <c r="A80" s="41"/>
      <c r="B80" s="29"/>
      <c r="C80" s="30"/>
      <c r="D80" s="30"/>
      <c r="E80" s="30"/>
      <c r="F80" s="31"/>
      <c r="G80" s="22"/>
      <c r="H80" s="22"/>
      <c r="I80" s="22"/>
      <c r="J80" s="22"/>
      <c r="K80" s="96"/>
      <c r="L80" s="96"/>
      <c r="M80" s="96"/>
      <c r="N80" s="96"/>
      <c r="O80" s="96"/>
      <c r="P80" s="96"/>
      <c r="Q80" s="23"/>
    </row>
    <row r="81" spans="1:17" ht="18" customHeight="1" thickBot="1">
      <c r="A81" s="254" t="s">
        <v>4</v>
      </c>
      <c r="B81" s="9" t="s">
        <v>24</v>
      </c>
      <c r="C81" s="10">
        <f>SUM(C82,C83,C84)-MIN(C82,C83,C84)</f>
        <v>243</v>
      </c>
      <c r="D81" s="10">
        <f>SUM(D82,D83,D84)-MIN(D82,D83,D84)</f>
        <v>269</v>
      </c>
      <c r="E81" s="10">
        <f>SUM(E82,E83,E84)-MIN(E82,E83,E84)</f>
        <v>215</v>
      </c>
      <c r="F81" s="11">
        <f>SUM(F82,F83,F84)-MIN(F82,F83,F84)</f>
        <v>258</v>
      </c>
      <c r="G81" s="255">
        <f>C81+D81+E81+F81</f>
        <v>985</v>
      </c>
      <c r="H81" s="22"/>
      <c r="I81" s="22"/>
      <c r="J81" s="22"/>
      <c r="K81" s="96"/>
      <c r="L81" s="96"/>
      <c r="M81" s="96"/>
      <c r="N81" s="96"/>
      <c r="O81" s="96"/>
      <c r="P81" s="96"/>
      <c r="Q81" s="23"/>
    </row>
    <row r="82" spans="1:17" ht="18" customHeight="1">
      <c r="A82" s="249" t="s">
        <v>5</v>
      </c>
      <c r="B82" s="38" t="s">
        <v>63</v>
      </c>
      <c r="C82" s="18">
        <v>107</v>
      </c>
      <c r="D82" s="18">
        <v>107</v>
      </c>
      <c r="E82" s="18">
        <v>102</v>
      </c>
      <c r="F82" s="18">
        <v>124</v>
      </c>
      <c r="G82" s="250">
        <f>AVERAGE(C82:F82)</f>
        <v>110</v>
      </c>
      <c r="H82" s="22"/>
      <c r="I82" s="22"/>
      <c r="J82" s="22"/>
      <c r="K82" s="96"/>
      <c r="L82" s="96"/>
      <c r="M82" s="96"/>
      <c r="N82" s="96"/>
      <c r="O82" s="96"/>
      <c r="P82" s="96"/>
      <c r="Q82" s="23"/>
    </row>
    <row r="83" spans="1:17" ht="18" customHeight="1">
      <c r="A83" s="249" t="s">
        <v>6</v>
      </c>
      <c r="B83" s="39" t="s">
        <v>65</v>
      </c>
      <c r="C83" s="26">
        <v>99</v>
      </c>
      <c r="D83" s="26">
        <v>120</v>
      </c>
      <c r="E83" s="26">
        <v>98</v>
      </c>
      <c r="F83" s="26">
        <v>124</v>
      </c>
      <c r="G83" s="250">
        <f>AVERAGE(C83:F83)</f>
        <v>110.25</v>
      </c>
      <c r="H83" s="22"/>
      <c r="I83" s="22"/>
      <c r="J83" s="22"/>
      <c r="K83" s="96"/>
      <c r="L83" s="96"/>
      <c r="M83" s="96"/>
      <c r="N83" s="96"/>
      <c r="O83" s="96"/>
      <c r="P83" s="96"/>
      <c r="Q83" s="23"/>
    </row>
    <row r="84" spans="1:17" ht="18" customHeight="1" thickBot="1">
      <c r="A84" s="249" t="s">
        <v>7</v>
      </c>
      <c r="B84" s="40" t="s">
        <v>64</v>
      </c>
      <c r="C84" s="28">
        <v>136</v>
      </c>
      <c r="D84" s="28">
        <v>149</v>
      </c>
      <c r="E84" s="28">
        <v>113</v>
      </c>
      <c r="F84" s="28">
        <v>134</v>
      </c>
      <c r="G84" s="250">
        <f>AVERAGE(C84:F84)</f>
        <v>133</v>
      </c>
      <c r="H84" s="22"/>
      <c r="I84" s="22"/>
      <c r="J84" s="22"/>
      <c r="K84" s="96"/>
      <c r="L84" s="96"/>
      <c r="M84" s="96"/>
      <c r="N84" s="96"/>
      <c r="O84" s="96"/>
      <c r="P84" s="96"/>
      <c r="Q84" s="23"/>
    </row>
    <row r="85" spans="1:17" ht="18" customHeight="1" thickBot="1">
      <c r="A85" s="41"/>
      <c r="B85" s="29"/>
      <c r="C85" s="30"/>
      <c r="D85" s="30"/>
      <c r="E85" s="30"/>
      <c r="F85" s="31"/>
      <c r="G85" s="22"/>
      <c r="H85" s="22"/>
      <c r="I85" s="22"/>
      <c r="J85" s="22"/>
      <c r="K85" s="96"/>
      <c r="L85" s="96"/>
      <c r="M85" s="96"/>
      <c r="N85" s="96"/>
      <c r="O85" s="96"/>
      <c r="P85" s="96"/>
      <c r="Q85" s="23"/>
    </row>
    <row r="86" spans="1:17" ht="18" customHeight="1" thickBot="1">
      <c r="A86" s="254" t="s">
        <v>4</v>
      </c>
      <c r="B86" s="9" t="s">
        <v>59</v>
      </c>
      <c r="C86" s="10">
        <f>SUM(C87,C88,C89)-MIN(C87,C88,C89)</f>
        <v>239</v>
      </c>
      <c r="D86" s="10">
        <f>SUM(D87,D88,D89)-MIN(D87,D88,D89)</f>
        <v>295</v>
      </c>
      <c r="E86" s="10">
        <f>SUM(E87,E88,E89)-MIN(E87,E88,E89)</f>
        <v>221</v>
      </c>
      <c r="F86" s="11">
        <f>SUM(F87,F88,F89)-MIN(F87,F88,F89)</f>
        <v>243</v>
      </c>
      <c r="G86" s="255">
        <f>C86+D86+E86+F86</f>
        <v>998</v>
      </c>
      <c r="H86" s="22"/>
      <c r="I86" s="22"/>
      <c r="J86" s="22"/>
      <c r="K86" s="96"/>
      <c r="L86" s="96"/>
      <c r="M86" s="96"/>
      <c r="N86" s="96"/>
      <c r="O86" s="96"/>
      <c r="P86" s="96"/>
      <c r="Q86" s="23"/>
    </row>
    <row r="87" spans="1:17" ht="18" customHeight="1">
      <c r="A87" s="249" t="s">
        <v>5</v>
      </c>
      <c r="B87" s="38" t="s">
        <v>60</v>
      </c>
      <c r="C87" s="18">
        <v>121</v>
      </c>
      <c r="D87" s="18">
        <v>152</v>
      </c>
      <c r="E87" s="18">
        <v>110</v>
      </c>
      <c r="F87" s="18">
        <v>114</v>
      </c>
      <c r="G87" s="250">
        <f>AVERAGE(C87:F87)</f>
        <v>124.25</v>
      </c>
      <c r="H87" s="22"/>
      <c r="I87" s="22"/>
      <c r="J87" s="22"/>
      <c r="K87" s="96"/>
      <c r="L87" s="96"/>
      <c r="M87" s="96"/>
      <c r="N87" s="96"/>
      <c r="O87" s="96"/>
      <c r="P87" s="96"/>
      <c r="Q87" s="23"/>
    </row>
    <row r="88" spans="1:17" ht="18" customHeight="1">
      <c r="A88" s="249" t="s">
        <v>6</v>
      </c>
      <c r="B88" s="39" t="s">
        <v>61</v>
      </c>
      <c r="C88" s="26">
        <v>104</v>
      </c>
      <c r="D88" s="26">
        <v>94</v>
      </c>
      <c r="E88" s="26">
        <v>111</v>
      </c>
      <c r="F88" s="26">
        <v>111</v>
      </c>
      <c r="G88" s="250">
        <f>AVERAGE(C88:F88)</f>
        <v>105</v>
      </c>
      <c r="H88" s="22"/>
      <c r="I88" s="22"/>
      <c r="J88" s="22"/>
      <c r="K88" s="96"/>
      <c r="L88" s="96"/>
      <c r="M88" s="96"/>
      <c r="N88" s="96"/>
      <c r="O88" s="96"/>
      <c r="P88" s="96"/>
      <c r="Q88" s="23"/>
    </row>
    <row r="89" spans="1:17" ht="18" customHeight="1" thickBot="1">
      <c r="A89" s="249" t="s">
        <v>7</v>
      </c>
      <c r="B89" s="40" t="s">
        <v>62</v>
      </c>
      <c r="C89" s="28">
        <v>118</v>
      </c>
      <c r="D89" s="28">
        <v>143</v>
      </c>
      <c r="E89" s="28">
        <v>110</v>
      </c>
      <c r="F89" s="28">
        <v>129</v>
      </c>
      <c r="G89" s="250">
        <f>AVERAGE(C89:F89)</f>
        <v>125</v>
      </c>
      <c r="H89" s="22"/>
      <c r="I89" s="22"/>
      <c r="J89" s="22"/>
      <c r="K89" s="96"/>
      <c r="L89" s="96"/>
      <c r="M89" s="96"/>
      <c r="N89" s="96"/>
      <c r="O89" s="96"/>
      <c r="P89" s="96"/>
      <c r="Q89" s="23"/>
    </row>
    <row r="90" spans="1:17" ht="18" customHeight="1" thickBot="1">
      <c r="A90" s="41"/>
      <c r="B90" s="22"/>
      <c r="C90" s="22"/>
      <c r="D90" s="22"/>
      <c r="E90" s="22"/>
      <c r="F90" s="22"/>
      <c r="G90" s="22"/>
      <c r="H90" s="22"/>
      <c r="I90" s="22"/>
      <c r="J90" s="22"/>
      <c r="K90" s="96"/>
      <c r="L90" s="96"/>
      <c r="M90" s="96"/>
      <c r="N90" s="96"/>
      <c r="O90" s="96"/>
      <c r="P90" s="96"/>
      <c r="Q90" s="23"/>
    </row>
    <row r="91" spans="1:17" ht="18" customHeight="1" thickBot="1">
      <c r="A91" s="254" t="s">
        <v>4</v>
      </c>
      <c r="B91" s="9" t="s">
        <v>68</v>
      </c>
      <c r="C91" s="10">
        <f>SUM(C92,C93,C94)-MIN(C92,C93,C94)</f>
        <v>280</v>
      </c>
      <c r="D91" s="10">
        <f>SUM(D92,D93,D94)-MIN(D92,D93,D94)</f>
        <v>297</v>
      </c>
      <c r="E91" s="10">
        <f>SUM(E92,E93,E94)-MIN(E92,E93,E94)</f>
        <v>289</v>
      </c>
      <c r="F91" s="11">
        <f>SUM(F92,F93,F94)-MIN(F92,F93,F94)</f>
        <v>285</v>
      </c>
      <c r="G91" s="255">
        <f>C91+D91+E91+F91</f>
        <v>1151</v>
      </c>
      <c r="H91" s="22"/>
      <c r="I91" s="22"/>
      <c r="J91" s="22"/>
      <c r="K91" s="96"/>
      <c r="L91" s="96"/>
      <c r="M91" s="96"/>
      <c r="N91" s="96"/>
      <c r="O91" s="96"/>
      <c r="P91" s="96"/>
      <c r="Q91" s="23"/>
    </row>
    <row r="92" spans="1:17" ht="18" customHeight="1">
      <c r="A92" s="249" t="s">
        <v>5</v>
      </c>
      <c r="B92" s="38" t="s">
        <v>69</v>
      </c>
      <c r="C92" s="18">
        <v>147</v>
      </c>
      <c r="D92" s="18">
        <v>164</v>
      </c>
      <c r="E92" s="18">
        <v>146</v>
      </c>
      <c r="F92" s="18">
        <v>137</v>
      </c>
      <c r="G92" s="250">
        <f>AVERAGE(C92:F92)</f>
        <v>148.5</v>
      </c>
      <c r="H92" s="22"/>
      <c r="I92" s="22"/>
      <c r="J92" s="22"/>
      <c r="K92" s="96"/>
      <c r="L92" s="96"/>
      <c r="M92" s="96"/>
      <c r="N92" s="96"/>
      <c r="O92" s="96"/>
      <c r="P92" s="96"/>
      <c r="Q92" s="23"/>
    </row>
    <row r="93" spans="1:17" ht="18" customHeight="1">
      <c r="A93" s="249" t="s">
        <v>6</v>
      </c>
      <c r="B93" s="39" t="s">
        <v>70</v>
      </c>
      <c r="C93" s="26">
        <v>133</v>
      </c>
      <c r="D93" s="26">
        <v>133</v>
      </c>
      <c r="E93" s="26">
        <v>143</v>
      </c>
      <c r="F93" s="26">
        <v>148</v>
      </c>
      <c r="G93" s="250">
        <f>AVERAGE(C93:F93)</f>
        <v>139.25</v>
      </c>
      <c r="H93" s="22"/>
      <c r="I93" s="22"/>
      <c r="J93" s="22"/>
      <c r="K93" s="96"/>
      <c r="L93" s="96"/>
      <c r="M93" s="96"/>
      <c r="N93" s="96"/>
      <c r="O93" s="96"/>
      <c r="P93" s="96"/>
      <c r="Q93" s="23"/>
    </row>
    <row r="94" spans="1:17" ht="18" customHeight="1" thickBot="1">
      <c r="A94" s="249" t="s">
        <v>7</v>
      </c>
      <c r="B94" s="40"/>
      <c r="C94" s="28">
        <v>0</v>
      </c>
      <c r="D94" s="28">
        <v>0</v>
      </c>
      <c r="E94" s="28">
        <v>0</v>
      </c>
      <c r="F94" s="28">
        <v>0</v>
      </c>
      <c r="G94" s="250">
        <f>AVERAGE(C94:F94)</f>
        <v>0</v>
      </c>
      <c r="H94" s="22"/>
      <c r="I94" s="22"/>
      <c r="J94" s="22"/>
      <c r="K94" s="96"/>
      <c r="L94" s="96"/>
      <c r="M94" s="96"/>
      <c r="N94" s="96"/>
      <c r="O94" s="96"/>
      <c r="P94" s="96"/>
      <c r="Q94" s="23"/>
    </row>
    <row r="95" spans="1:17" ht="32.25" customHeight="1" thickBot="1">
      <c r="A95" s="256"/>
      <c r="B95" s="34"/>
      <c r="C95" s="34"/>
      <c r="D95" s="34"/>
      <c r="E95" s="34"/>
      <c r="F95" s="34"/>
      <c r="G95" s="34"/>
      <c r="H95" s="34"/>
      <c r="I95" s="34"/>
      <c r="J95" s="34"/>
      <c r="K95" s="98"/>
      <c r="L95" s="98"/>
      <c r="M95" s="98"/>
      <c r="N95" s="98"/>
      <c r="O95" s="98"/>
      <c r="P95" s="98"/>
      <c r="Q95" s="35"/>
    </row>
    <row r="96" spans="1:17" ht="12.75">
      <c r="A96" s="216"/>
      <c r="B96" s="217"/>
      <c r="C96" s="217"/>
      <c r="D96" s="217"/>
      <c r="E96" s="217"/>
      <c r="F96" s="217"/>
      <c r="G96" s="217"/>
      <c r="H96" s="217"/>
      <c r="I96" s="217"/>
      <c r="J96" s="217"/>
      <c r="K96" s="148"/>
      <c r="L96" s="148"/>
      <c r="M96" s="148"/>
      <c r="N96" s="148"/>
      <c r="O96" s="148"/>
      <c r="P96" s="148"/>
      <c r="Q96" s="218"/>
    </row>
    <row r="97" spans="1:17" ht="26.25">
      <c r="A97" s="175"/>
      <c r="B97" s="219" t="s">
        <v>74</v>
      </c>
      <c r="C97" s="176"/>
      <c r="D97" s="176"/>
      <c r="E97" s="176"/>
      <c r="F97" s="176"/>
      <c r="G97" s="176"/>
      <c r="H97" s="176"/>
      <c r="I97" s="176"/>
      <c r="J97" s="176"/>
      <c r="K97" s="155"/>
      <c r="L97" s="155"/>
      <c r="M97" s="155"/>
      <c r="N97" s="155"/>
      <c r="O97" s="155"/>
      <c r="P97" s="155"/>
      <c r="Q97" s="177"/>
    </row>
    <row r="98" spans="1:17" ht="20.25">
      <c r="A98" s="175"/>
      <c r="B98" s="176"/>
      <c r="C98" s="176"/>
      <c r="D98" s="176"/>
      <c r="E98" s="176"/>
      <c r="F98" s="176"/>
      <c r="G98" s="176"/>
      <c r="H98" s="176"/>
      <c r="I98" s="220" t="s">
        <v>75</v>
      </c>
      <c r="J98" s="176"/>
      <c r="K98" s="155"/>
      <c r="L98" s="155"/>
      <c r="M98" s="155"/>
      <c r="N98" s="155"/>
      <c r="O98" s="155"/>
      <c r="P98" s="155"/>
      <c r="Q98" s="177"/>
    </row>
    <row r="99" spans="1:17" ht="18" customHeight="1" thickBot="1">
      <c r="A99" s="175"/>
      <c r="B99" s="176"/>
      <c r="C99" s="221" t="s">
        <v>0</v>
      </c>
      <c r="D99" s="221" t="s">
        <v>1</v>
      </c>
      <c r="E99" s="221" t="s">
        <v>2</v>
      </c>
      <c r="F99" s="221" t="s">
        <v>3</v>
      </c>
      <c r="G99" s="222" t="s">
        <v>8</v>
      </c>
      <c r="H99" s="221"/>
      <c r="I99" s="176"/>
      <c r="J99" s="176"/>
      <c r="K99" s="155"/>
      <c r="L99" s="155"/>
      <c r="M99" s="155"/>
      <c r="N99" s="155"/>
      <c r="O99" s="155"/>
      <c r="P99" s="155"/>
      <c r="Q99" s="177"/>
    </row>
    <row r="100" spans="1:17" ht="18" customHeight="1" thickBot="1">
      <c r="A100" s="223" t="s">
        <v>4</v>
      </c>
      <c r="B100" s="143" t="s">
        <v>11</v>
      </c>
      <c r="C100" s="144">
        <f>SUM(C101,C102,C103)-MIN(C101,C102,C103)</f>
        <v>321</v>
      </c>
      <c r="D100" s="144">
        <f>SUM(D101,D102,D103)-MIN(D101,D102,D103)</f>
        <v>377</v>
      </c>
      <c r="E100" s="144">
        <f>SUM(E101,E102,E103)-MIN(E101,E102,E103)</f>
        <v>404</v>
      </c>
      <c r="F100" s="145">
        <f>SUM(F101,F102,F103)-MIN(F101,F102,F103)</f>
        <v>318</v>
      </c>
      <c r="G100" s="224">
        <f>C100+D100+E100+F100</f>
        <v>1420</v>
      </c>
      <c r="H100" s="176"/>
      <c r="I100" s="146">
        <v>1</v>
      </c>
      <c r="J100" s="147" t="s">
        <v>12</v>
      </c>
      <c r="K100" s="148">
        <v>407</v>
      </c>
      <c r="L100" s="148">
        <v>374</v>
      </c>
      <c r="M100" s="148">
        <v>388</v>
      </c>
      <c r="N100" s="149">
        <v>401</v>
      </c>
      <c r="O100" s="150">
        <v>1570</v>
      </c>
      <c r="P100" s="150">
        <v>5</v>
      </c>
      <c r="Q100" s="177"/>
    </row>
    <row r="101" spans="1:17" ht="18" customHeight="1">
      <c r="A101" s="225" t="s">
        <v>5</v>
      </c>
      <c r="B101" s="151" t="s">
        <v>25</v>
      </c>
      <c r="C101" s="152">
        <v>153</v>
      </c>
      <c r="D101" s="152">
        <v>148</v>
      </c>
      <c r="E101" s="152">
        <v>210</v>
      </c>
      <c r="F101" s="152">
        <v>165</v>
      </c>
      <c r="G101" s="226">
        <f>AVERAGE(C101:F101)</f>
        <v>169</v>
      </c>
      <c r="H101" s="176"/>
      <c r="I101" s="153">
        <v>2</v>
      </c>
      <c r="J101" s="154" t="s">
        <v>52</v>
      </c>
      <c r="K101" s="155">
        <v>360</v>
      </c>
      <c r="L101" s="155">
        <v>346</v>
      </c>
      <c r="M101" s="155">
        <v>369</v>
      </c>
      <c r="N101" s="156">
        <v>376</v>
      </c>
      <c r="O101" s="157">
        <v>1451</v>
      </c>
      <c r="P101" s="157">
        <v>4</v>
      </c>
      <c r="Q101" s="177"/>
    </row>
    <row r="102" spans="1:17" ht="18" customHeight="1">
      <c r="A102" s="225" t="s">
        <v>6</v>
      </c>
      <c r="B102" s="158" t="s">
        <v>26</v>
      </c>
      <c r="C102" s="159">
        <v>162</v>
      </c>
      <c r="D102" s="159">
        <v>195</v>
      </c>
      <c r="E102" s="159">
        <v>194</v>
      </c>
      <c r="F102" s="159">
        <v>152</v>
      </c>
      <c r="G102" s="226">
        <f>AVERAGE(C102:F102)</f>
        <v>175.75</v>
      </c>
      <c r="H102" s="176"/>
      <c r="I102" s="153">
        <v>3</v>
      </c>
      <c r="J102" s="154" t="s">
        <v>11</v>
      </c>
      <c r="K102" s="155">
        <v>321</v>
      </c>
      <c r="L102" s="155">
        <v>377</v>
      </c>
      <c r="M102" s="155">
        <v>404</v>
      </c>
      <c r="N102" s="156">
        <v>318</v>
      </c>
      <c r="O102" s="157">
        <v>1420</v>
      </c>
      <c r="P102" s="157">
        <v>4</v>
      </c>
      <c r="Q102" s="177"/>
    </row>
    <row r="103" spans="1:17" ht="18" customHeight="1" thickBot="1">
      <c r="A103" s="225" t="s">
        <v>7</v>
      </c>
      <c r="B103" s="160" t="s">
        <v>27</v>
      </c>
      <c r="C103" s="161">
        <v>159</v>
      </c>
      <c r="D103" s="161">
        <v>182</v>
      </c>
      <c r="E103" s="161">
        <v>148</v>
      </c>
      <c r="F103" s="161">
        <v>153</v>
      </c>
      <c r="G103" s="226">
        <f>AVERAGE(C103:F103)</f>
        <v>160.5</v>
      </c>
      <c r="H103" s="176"/>
      <c r="I103" s="153">
        <v>4</v>
      </c>
      <c r="J103" s="154" t="s">
        <v>15</v>
      </c>
      <c r="K103" s="155">
        <v>328</v>
      </c>
      <c r="L103" s="155">
        <v>360</v>
      </c>
      <c r="M103" s="155">
        <v>338</v>
      </c>
      <c r="N103" s="156">
        <v>282</v>
      </c>
      <c r="O103" s="157">
        <v>1308</v>
      </c>
      <c r="P103" s="157">
        <v>3</v>
      </c>
      <c r="Q103" s="177"/>
    </row>
    <row r="104" spans="1:17" ht="18" customHeight="1" thickBot="1">
      <c r="A104" s="175"/>
      <c r="B104" s="162"/>
      <c r="C104" s="163"/>
      <c r="D104" s="163"/>
      <c r="E104" s="163"/>
      <c r="F104" s="164"/>
      <c r="G104" s="176"/>
      <c r="H104" s="176"/>
      <c r="I104" s="153">
        <v>5</v>
      </c>
      <c r="J104" s="154" t="s">
        <v>14</v>
      </c>
      <c r="K104" s="155">
        <v>330</v>
      </c>
      <c r="L104" s="155">
        <v>319</v>
      </c>
      <c r="M104" s="155">
        <v>325</v>
      </c>
      <c r="N104" s="156">
        <v>317</v>
      </c>
      <c r="O104" s="157">
        <v>1291</v>
      </c>
      <c r="P104" s="157">
        <v>3</v>
      </c>
      <c r="Q104" s="177"/>
    </row>
    <row r="105" spans="1:17" ht="18" customHeight="1" thickBot="1">
      <c r="A105" s="223" t="s">
        <v>4</v>
      </c>
      <c r="B105" s="143" t="s">
        <v>12</v>
      </c>
      <c r="C105" s="144">
        <f>SUM(C106,C107,C108)-MIN(C106,C107,C108)</f>
        <v>407</v>
      </c>
      <c r="D105" s="144">
        <f>SUM(D106,D107,D108)-MIN(D106,D107,D108)</f>
        <v>374</v>
      </c>
      <c r="E105" s="144">
        <f>SUM(E106,E107,E108)-MIN(E106,E107,E108)</f>
        <v>388</v>
      </c>
      <c r="F105" s="145">
        <f>SUM(F106,F107,F108)-MIN(F106,F107,F108)</f>
        <v>401</v>
      </c>
      <c r="G105" s="224">
        <f>C105+D105+E105+F105</f>
        <v>1570</v>
      </c>
      <c r="H105" s="176"/>
      <c r="I105" s="153">
        <v>6</v>
      </c>
      <c r="J105" s="154" t="s">
        <v>13</v>
      </c>
      <c r="K105" s="155">
        <v>255</v>
      </c>
      <c r="L105" s="155">
        <v>326</v>
      </c>
      <c r="M105" s="155">
        <v>333</v>
      </c>
      <c r="N105" s="156">
        <v>353</v>
      </c>
      <c r="O105" s="157">
        <v>1267</v>
      </c>
      <c r="P105" s="157">
        <v>2</v>
      </c>
      <c r="Q105" s="177"/>
    </row>
    <row r="106" spans="1:17" ht="18" customHeight="1">
      <c r="A106" s="225" t="s">
        <v>5</v>
      </c>
      <c r="B106" s="151" t="s">
        <v>28</v>
      </c>
      <c r="C106" s="152">
        <v>180</v>
      </c>
      <c r="D106" s="152">
        <v>169</v>
      </c>
      <c r="E106" s="152">
        <v>187</v>
      </c>
      <c r="F106" s="152">
        <v>154</v>
      </c>
      <c r="G106" s="226">
        <f>AVERAGE(C106:F106)</f>
        <v>172.5</v>
      </c>
      <c r="H106" s="176"/>
      <c r="I106" s="153">
        <v>7</v>
      </c>
      <c r="J106" s="154" t="s">
        <v>16</v>
      </c>
      <c r="K106" s="155">
        <v>343</v>
      </c>
      <c r="L106" s="155">
        <v>304</v>
      </c>
      <c r="M106" s="155">
        <v>260</v>
      </c>
      <c r="N106" s="156">
        <v>278</v>
      </c>
      <c r="O106" s="157">
        <v>1185</v>
      </c>
      <c r="P106" s="157">
        <v>2</v>
      </c>
      <c r="Q106" s="177"/>
    </row>
    <row r="107" spans="1:17" ht="18" customHeight="1">
      <c r="A107" s="225" t="s">
        <v>6</v>
      </c>
      <c r="B107" s="158" t="s">
        <v>30</v>
      </c>
      <c r="C107" s="159">
        <v>169</v>
      </c>
      <c r="D107" s="159">
        <v>183</v>
      </c>
      <c r="E107" s="159">
        <v>168</v>
      </c>
      <c r="F107" s="159">
        <v>135</v>
      </c>
      <c r="G107" s="226">
        <f>AVERAGE(C107:F107)</f>
        <v>163.75</v>
      </c>
      <c r="H107" s="176"/>
      <c r="I107" s="153">
        <v>8</v>
      </c>
      <c r="J107" s="154" t="s">
        <v>20</v>
      </c>
      <c r="K107" s="155">
        <v>279</v>
      </c>
      <c r="L107" s="155">
        <v>316</v>
      </c>
      <c r="M107" s="155">
        <v>287</v>
      </c>
      <c r="N107" s="156">
        <v>285</v>
      </c>
      <c r="O107" s="157">
        <v>1167</v>
      </c>
      <c r="P107" s="157">
        <v>1</v>
      </c>
      <c r="Q107" s="177"/>
    </row>
    <row r="108" spans="1:17" ht="18" customHeight="1" thickBot="1">
      <c r="A108" s="225" t="s">
        <v>7</v>
      </c>
      <c r="B108" s="160" t="s">
        <v>29</v>
      </c>
      <c r="C108" s="161">
        <v>227</v>
      </c>
      <c r="D108" s="161">
        <v>191</v>
      </c>
      <c r="E108" s="161">
        <v>201</v>
      </c>
      <c r="F108" s="161">
        <v>247</v>
      </c>
      <c r="G108" s="226">
        <f>AVERAGE(C108:F108)</f>
        <v>216.5</v>
      </c>
      <c r="H108" s="176"/>
      <c r="I108" s="165">
        <v>9</v>
      </c>
      <c r="J108" s="166" t="s">
        <v>17</v>
      </c>
      <c r="K108" s="167">
        <v>266</v>
      </c>
      <c r="L108" s="167">
        <v>343</v>
      </c>
      <c r="M108" s="167">
        <v>252</v>
      </c>
      <c r="N108" s="168">
        <v>287</v>
      </c>
      <c r="O108" s="169">
        <v>1148</v>
      </c>
      <c r="P108" s="169">
        <v>1</v>
      </c>
      <c r="Q108" s="177"/>
    </row>
    <row r="109" spans="1:17" ht="18" customHeight="1" thickBot="1">
      <c r="A109" s="175"/>
      <c r="B109" s="162"/>
      <c r="C109" s="163"/>
      <c r="D109" s="163"/>
      <c r="E109" s="163"/>
      <c r="F109" s="164"/>
      <c r="G109" s="176"/>
      <c r="H109" s="176"/>
      <c r="I109" s="170"/>
      <c r="J109" s="176"/>
      <c r="K109" s="155"/>
      <c r="L109" s="155"/>
      <c r="M109" s="155"/>
      <c r="N109" s="155"/>
      <c r="O109" s="155"/>
      <c r="P109" s="155"/>
      <c r="Q109" s="177"/>
    </row>
    <row r="110" spans="1:17" ht="18" customHeight="1" thickBot="1">
      <c r="A110" s="223" t="s">
        <v>4</v>
      </c>
      <c r="B110" s="143" t="s">
        <v>13</v>
      </c>
      <c r="C110" s="144">
        <f>SUM(C111,C112,C113)-MIN(C111,C112,C113)</f>
        <v>255</v>
      </c>
      <c r="D110" s="144">
        <f>SUM(D111,D112,D113)-MIN(D111,D112,D113)</f>
        <v>326</v>
      </c>
      <c r="E110" s="144">
        <f>SUM(E111,E112,E113)-MIN(E111,E112,E113)</f>
        <v>333</v>
      </c>
      <c r="F110" s="145">
        <f>SUM(F111,F112,F113)-MIN(F111,F112,F113)</f>
        <v>353</v>
      </c>
      <c r="G110" s="224">
        <f>C110+D110+E110+F110</f>
        <v>1267</v>
      </c>
      <c r="H110" s="176"/>
      <c r="I110" s="170"/>
      <c r="J110" s="176"/>
      <c r="K110" s="155"/>
      <c r="L110" s="155"/>
      <c r="M110" s="155"/>
      <c r="N110" s="155"/>
      <c r="O110" s="155"/>
      <c r="P110" s="155"/>
      <c r="Q110" s="177"/>
    </row>
    <row r="111" spans="1:17" ht="18" customHeight="1">
      <c r="A111" s="225" t="s">
        <v>5</v>
      </c>
      <c r="B111" s="151" t="s">
        <v>31</v>
      </c>
      <c r="C111" s="152">
        <v>145</v>
      </c>
      <c r="D111" s="152">
        <v>142</v>
      </c>
      <c r="E111" s="152">
        <v>159</v>
      </c>
      <c r="F111" s="152">
        <v>162</v>
      </c>
      <c r="G111" s="226">
        <f>AVERAGE(C111:F111)</f>
        <v>152</v>
      </c>
      <c r="H111" s="176"/>
      <c r="I111" s="170"/>
      <c r="J111" s="176"/>
      <c r="K111" s="155"/>
      <c r="L111" s="155"/>
      <c r="M111" s="155"/>
      <c r="N111" s="155"/>
      <c r="O111" s="155"/>
      <c r="P111" s="155"/>
      <c r="Q111" s="177"/>
    </row>
    <row r="112" spans="1:17" ht="18" customHeight="1">
      <c r="A112" s="225" t="s">
        <v>6</v>
      </c>
      <c r="B112" s="158" t="s">
        <v>32</v>
      </c>
      <c r="C112" s="159">
        <v>110</v>
      </c>
      <c r="D112" s="159">
        <v>184</v>
      </c>
      <c r="E112" s="159">
        <v>174</v>
      </c>
      <c r="F112" s="159">
        <v>191</v>
      </c>
      <c r="G112" s="226">
        <f>AVERAGE(C112:F112)</f>
        <v>164.75</v>
      </c>
      <c r="H112" s="176"/>
      <c r="I112" s="170"/>
      <c r="J112" s="176"/>
      <c r="K112" s="155"/>
      <c r="L112" s="155"/>
      <c r="M112" s="155"/>
      <c r="N112" s="155"/>
      <c r="O112" s="155"/>
      <c r="P112" s="155"/>
      <c r="Q112" s="177"/>
    </row>
    <row r="113" spans="1:17" ht="18" customHeight="1" thickBot="1">
      <c r="A113" s="225" t="s">
        <v>7</v>
      </c>
      <c r="B113" s="160" t="s">
        <v>33</v>
      </c>
      <c r="C113" s="161">
        <v>0</v>
      </c>
      <c r="D113" s="161">
        <v>0</v>
      </c>
      <c r="E113" s="161">
        <v>0</v>
      </c>
      <c r="F113" s="161">
        <v>0</v>
      </c>
      <c r="G113" s="226">
        <f>AVERAGE(E113:F113)</f>
        <v>0</v>
      </c>
      <c r="H113" s="176"/>
      <c r="I113" s="170"/>
      <c r="J113" s="176"/>
      <c r="K113" s="155"/>
      <c r="L113" s="155"/>
      <c r="M113" s="155"/>
      <c r="N113" s="155"/>
      <c r="O113" s="155"/>
      <c r="P113" s="155"/>
      <c r="Q113" s="177"/>
    </row>
    <row r="114" spans="1:17" ht="18" customHeight="1" thickBot="1">
      <c r="A114" s="175"/>
      <c r="B114" s="162"/>
      <c r="C114" s="163"/>
      <c r="D114" s="163"/>
      <c r="E114" s="163"/>
      <c r="F114" s="164"/>
      <c r="G114" s="176"/>
      <c r="H114" s="176"/>
      <c r="I114" s="220" t="s">
        <v>78</v>
      </c>
      <c r="J114" s="176"/>
      <c r="K114" s="155"/>
      <c r="L114" s="155"/>
      <c r="M114" s="155"/>
      <c r="N114" s="155"/>
      <c r="O114" s="155"/>
      <c r="P114" s="155"/>
      <c r="Q114" s="177"/>
    </row>
    <row r="115" spans="1:17" ht="18" customHeight="1" thickBot="1">
      <c r="A115" s="223" t="s">
        <v>4</v>
      </c>
      <c r="B115" s="143" t="s">
        <v>14</v>
      </c>
      <c r="C115" s="144">
        <f>SUM(C116,C117,C118)-MIN(C116,C117,C118)</f>
        <v>330</v>
      </c>
      <c r="D115" s="144">
        <f>SUM(D116,D117,D118)-MIN(D116,D117,D118)</f>
        <v>319</v>
      </c>
      <c r="E115" s="144">
        <f>SUM(E116,E117,E118)-MIN(E116,E117,E118)</f>
        <v>325</v>
      </c>
      <c r="F115" s="145">
        <f>SUM(F116,F117,F118)-MIN(F116,F117,F118)</f>
        <v>317</v>
      </c>
      <c r="G115" s="224">
        <f>C115+D115+E115+F115</f>
        <v>1291</v>
      </c>
      <c r="H115" s="176"/>
      <c r="I115" s="171" t="s">
        <v>95</v>
      </c>
      <c r="J115" s="147"/>
      <c r="K115" s="148" t="s">
        <v>96</v>
      </c>
      <c r="L115" s="148" t="s">
        <v>97</v>
      </c>
      <c r="M115" s="148" t="s">
        <v>98</v>
      </c>
      <c r="N115" s="149" t="s">
        <v>99</v>
      </c>
      <c r="O115" s="150" t="s">
        <v>101</v>
      </c>
      <c r="P115" s="150" t="s">
        <v>105</v>
      </c>
      <c r="Q115" s="177"/>
    </row>
    <row r="116" spans="1:23" ht="18" customHeight="1">
      <c r="A116" s="225" t="s">
        <v>5</v>
      </c>
      <c r="B116" s="172" t="s">
        <v>34</v>
      </c>
      <c r="C116" s="152">
        <v>149</v>
      </c>
      <c r="D116" s="152">
        <v>120</v>
      </c>
      <c r="E116" s="152">
        <v>114</v>
      </c>
      <c r="F116" s="152">
        <v>110</v>
      </c>
      <c r="G116" s="226">
        <f>AVERAGE(C116:F116)</f>
        <v>123.25</v>
      </c>
      <c r="H116" s="176"/>
      <c r="I116" s="146">
        <v>1</v>
      </c>
      <c r="J116" s="147" t="s">
        <v>12</v>
      </c>
      <c r="K116" s="148">
        <v>4</v>
      </c>
      <c r="L116" s="148">
        <v>5</v>
      </c>
      <c r="M116" s="148"/>
      <c r="N116" s="149"/>
      <c r="O116" s="150">
        <f aca="true" t="shared" si="0" ref="O116:O124">K116+L116+M116+N116</f>
        <v>9</v>
      </c>
      <c r="P116" s="150">
        <v>2957</v>
      </c>
      <c r="Q116" s="177"/>
      <c r="V116" s="1"/>
      <c r="W116" s="1"/>
    </row>
    <row r="117" spans="1:23" ht="18" customHeight="1">
      <c r="A117" s="225" t="s">
        <v>6</v>
      </c>
      <c r="B117" s="173" t="s">
        <v>35</v>
      </c>
      <c r="C117" s="159">
        <v>147</v>
      </c>
      <c r="D117" s="159">
        <v>169</v>
      </c>
      <c r="E117" s="159">
        <v>191</v>
      </c>
      <c r="F117" s="159">
        <v>155</v>
      </c>
      <c r="G117" s="226">
        <f>AVERAGE(C117:F117)</f>
        <v>165.5</v>
      </c>
      <c r="H117" s="176"/>
      <c r="I117" s="153">
        <v>2</v>
      </c>
      <c r="J117" s="154" t="s">
        <v>11</v>
      </c>
      <c r="K117" s="155">
        <v>5</v>
      </c>
      <c r="L117" s="155">
        <v>4</v>
      </c>
      <c r="M117" s="155"/>
      <c r="N117" s="156"/>
      <c r="O117" s="157">
        <f t="shared" si="0"/>
        <v>9</v>
      </c>
      <c r="P117" s="157">
        <v>2937</v>
      </c>
      <c r="Q117" s="177"/>
      <c r="V117" s="1"/>
      <c r="W117" s="1"/>
    </row>
    <row r="118" spans="1:23" ht="18" customHeight="1" thickBot="1">
      <c r="A118" s="225" t="s">
        <v>7</v>
      </c>
      <c r="B118" s="174" t="s">
        <v>36</v>
      </c>
      <c r="C118" s="161">
        <v>181</v>
      </c>
      <c r="D118" s="161">
        <v>150</v>
      </c>
      <c r="E118" s="161">
        <v>134</v>
      </c>
      <c r="F118" s="161">
        <v>162</v>
      </c>
      <c r="G118" s="226">
        <f>AVERAGE(C118:F118)</f>
        <v>156.75</v>
      </c>
      <c r="H118" s="176"/>
      <c r="I118" s="153">
        <v>3</v>
      </c>
      <c r="J118" s="154" t="s">
        <v>52</v>
      </c>
      <c r="K118" s="155">
        <v>3</v>
      </c>
      <c r="L118" s="155">
        <v>4</v>
      </c>
      <c r="M118" s="155"/>
      <c r="N118" s="156"/>
      <c r="O118" s="157">
        <f t="shared" si="0"/>
        <v>7</v>
      </c>
      <c r="P118" s="157">
        <v>2808</v>
      </c>
      <c r="Q118" s="177"/>
      <c r="V118" s="1"/>
      <c r="W118" s="1"/>
    </row>
    <row r="119" spans="1:23" ht="18" customHeight="1">
      <c r="A119" s="175"/>
      <c r="B119" s="175"/>
      <c r="C119" s="176"/>
      <c r="D119" s="176"/>
      <c r="E119" s="176"/>
      <c r="F119" s="177"/>
      <c r="G119" s="176"/>
      <c r="H119" s="176"/>
      <c r="I119" s="153">
        <v>4</v>
      </c>
      <c r="J119" s="154" t="s">
        <v>13</v>
      </c>
      <c r="K119" s="155">
        <v>4</v>
      </c>
      <c r="L119" s="155">
        <v>2</v>
      </c>
      <c r="M119" s="155"/>
      <c r="N119" s="156"/>
      <c r="O119" s="157">
        <f t="shared" si="0"/>
        <v>6</v>
      </c>
      <c r="P119" s="157">
        <v>2723</v>
      </c>
      <c r="Q119" s="177"/>
      <c r="V119" s="1"/>
      <c r="W119" s="1"/>
    </row>
    <row r="120" spans="1:23" ht="18" customHeight="1" thickBot="1">
      <c r="A120" s="175"/>
      <c r="B120" s="178"/>
      <c r="C120" s="221" t="s">
        <v>0</v>
      </c>
      <c r="D120" s="221" t="s">
        <v>1</v>
      </c>
      <c r="E120" s="221" t="s">
        <v>2</v>
      </c>
      <c r="F120" s="221" t="s">
        <v>3</v>
      </c>
      <c r="G120" s="176"/>
      <c r="H120" s="176"/>
      <c r="I120" s="153">
        <v>5</v>
      </c>
      <c r="J120" s="154" t="s">
        <v>15</v>
      </c>
      <c r="K120" s="155">
        <v>3</v>
      </c>
      <c r="L120" s="155">
        <v>3</v>
      </c>
      <c r="M120" s="155"/>
      <c r="N120" s="156"/>
      <c r="O120" s="157">
        <f t="shared" si="0"/>
        <v>6</v>
      </c>
      <c r="P120" s="157">
        <v>2678</v>
      </c>
      <c r="Q120" s="177"/>
      <c r="V120" s="1"/>
      <c r="W120" s="1"/>
    </row>
    <row r="121" spans="1:23" ht="18" customHeight="1" thickBot="1">
      <c r="A121" s="223" t="s">
        <v>4</v>
      </c>
      <c r="B121" s="143" t="s">
        <v>15</v>
      </c>
      <c r="C121" s="144">
        <f>SUM(C122,C123,C124)-MIN(C122,C123,C124)</f>
        <v>328</v>
      </c>
      <c r="D121" s="144">
        <f>SUM(D122,D123,D124)-MIN(D122,D123,D124)</f>
        <v>360</v>
      </c>
      <c r="E121" s="144">
        <f>SUM(E122,E123,E124)-MIN(E122,E123,E124)</f>
        <v>338</v>
      </c>
      <c r="F121" s="145">
        <f>SUM(F122,F123,F124)-MIN(F122,F123,F124)</f>
        <v>282</v>
      </c>
      <c r="G121" s="224">
        <f>C121+D121+E121+F121</f>
        <v>1308</v>
      </c>
      <c r="H121" s="176"/>
      <c r="I121" s="153">
        <v>6</v>
      </c>
      <c r="J121" s="154" t="s">
        <v>14</v>
      </c>
      <c r="K121" s="155">
        <v>1</v>
      </c>
      <c r="L121" s="155">
        <v>3</v>
      </c>
      <c r="M121" s="155"/>
      <c r="N121" s="156"/>
      <c r="O121" s="157">
        <f t="shared" si="0"/>
        <v>4</v>
      </c>
      <c r="P121" s="157">
        <v>2560</v>
      </c>
      <c r="Q121" s="177"/>
      <c r="V121" s="1"/>
      <c r="W121" s="1"/>
    </row>
    <row r="122" spans="1:23" ht="18" customHeight="1">
      <c r="A122" s="225" t="s">
        <v>5</v>
      </c>
      <c r="B122" s="172" t="s">
        <v>66</v>
      </c>
      <c r="C122" s="152">
        <v>146</v>
      </c>
      <c r="D122" s="152">
        <v>161</v>
      </c>
      <c r="E122" s="152">
        <v>190</v>
      </c>
      <c r="F122" s="152">
        <v>122</v>
      </c>
      <c r="G122" s="226">
        <f>AVERAGE(C122:F122)</f>
        <v>154.75</v>
      </c>
      <c r="H122" s="176"/>
      <c r="I122" s="153">
        <v>7</v>
      </c>
      <c r="J122" s="154" t="s">
        <v>16</v>
      </c>
      <c r="K122" s="155">
        <v>2</v>
      </c>
      <c r="L122" s="155">
        <v>2</v>
      </c>
      <c r="M122" s="155"/>
      <c r="N122" s="156"/>
      <c r="O122" s="157">
        <f t="shared" si="0"/>
        <v>4</v>
      </c>
      <c r="P122" s="157">
        <v>2460</v>
      </c>
      <c r="Q122" s="177"/>
      <c r="V122" s="1"/>
      <c r="W122" s="1"/>
    </row>
    <row r="123" spans="1:23" ht="18" customHeight="1">
      <c r="A123" s="225" t="s">
        <v>6</v>
      </c>
      <c r="B123" s="173" t="s">
        <v>88</v>
      </c>
      <c r="C123" s="159">
        <v>182</v>
      </c>
      <c r="D123" s="159">
        <v>199</v>
      </c>
      <c r="E123" s="159">
        <v>148</v>
      </c>
      <c r="F123" s="159">
        <v>146</v>
      </c>
      <c r="G123" s="226">
        <f>AVERAGE(C123:F123)</f>
        <v>168.75</v>
      </c>
      <c r="H123" s="176"/>
      <c r="I123" s="153">
        <v>8</v>
      </c>
      <c r="J123" s="154" t="s">
        <v>20</v>
      </c>
      <c r="K123" s="155">
        <v>2</v>
      </c>
      <c r="L123" s="155">
        <v>1</v>
      </c>
      <c r="M123" s="155"/>
      <c r="N123" s="156"/>
      <c r="O123" s="157">
        <f t="shared" si="0"/>
        <v>3</v>
      </c>
      <c r="P123" s="157">
        <v>2469</v>
      </c>
      <c r="Q123" s="177"/>
      <c r="V123" s="1"/>
      <c r="W123" s="1"/>
    </row>
    <row r="124" spans="1:23" ht="18" customHeight="1" thickBot="1">
      <c r="A124" s="225" t="s">
        <v>7</v>
      </c>
      <c r="B124" s="174" t="s">
        <v>89</v>
      </c>
      <c r="C124" s="161">
        <v>121</v>
      </c>
      <c r="D124" s="161">
        <v>154</v>
      </c>
      <c r="E124" s="161">
        <v>138</v>
      </c>
      <c r="F124" s="161">
        <v>136</v>
      </c>
      <c r="G124" s="226">
        <f>AVERAGE(C124:F124)</f>
        <v>137.25</v>
      </c>
      <c r="H124" s="176"/>
      <c r="I124" s="165">
        <v>9</v>
      </c>
      <c r="J124" s="166" t="s">
        <v>17</v>
      </c>
      <c r="K124" s="167">
        <v>1</v>
      </c>
      <c r="L124" s="167">
        <v>1</v>
      </c>
      <c r="M124" s="167"/>
      <c r="N124" s="168"/>
      <c r="O124" s="169">
        <f t="shared" si="0"/>
        <v>2</v>
      </c>
      <c r="P124" s="169">
        <v>2272</v>
      </c>
      <c r="Q124" s="177"/>
      <c r="V124" s="1"/>
      <c r="W124" s="1"/>
    </row>
    <row r="125" spans="1:17" ht="18" customHeight="1" thickBot="1">
      <c r="A125" s="175"/>
      <c r="B125" s="162"/>
      <c r="C125" s="163"/>
      <c r="D125" s="163"/>
      <c r="E125" s="163"/>
      <c r="F125" s="164"/>
      <c r="G125" s="176"/>
      <c r="H125" s="176"/>
      <c r="I125" s="176"/>
      <c r="J125" s="176"/>
      <c r="K125" s="155"/>
      <c r="L125" s="155"/>
      <c r="M125" s="155"/>
      <c r="N125" s="155"/>
      <c r="O125" s="155"/>
      <c r="P125" s="155"/>
      <c r="Q125" s="177"/>
    </row>
    <row r="126" spans="1:17" ht="18" customHeight="1" thickBot="1">
      <c r="A126" s="223" t="s">
        <v>4</v>
      </c>
      <c r="B126" s="143" t="s">
        <v>16</v>
      </c>
      <c r="C126" s="144">
        <f>SUM(C127,C128,C129)-MIN(C127,C128,C129)</f>
        <v>343</v>
      </c>
      <c r="D126" s="144">
        <f>SUM(D127,D128,D129)-MIN(D127,D128,D129)</f>
        <v>304</v>
      </c>
      <c r="E126" s="144">
        <f>SUM(E127,E128,E129)-MIN(E127,E128,E129)</f>
        <v>260</v>
      </c>
      <c r="F126" s="145">
        <f>SUM(F127,F128,F129)-MIN(F127,F128,F129)</f>
        <v>278</v>
      </c>
      <c r="G126" s="224">
        <f>C126+D126+E126+F126</f>
        <v>1185</v>
      </c>
      <c r="H126" s="176"/>
      <c r="I126" s="176"/>
      <c r="J126" s="176"/>
      <c r="K126" s="155"/>
      <c r="L126" s="155"/>
      <c r="M126" s="155"/>
      <c r="N126" s="155"/>
      <c r="O126" s="155"/>
      <c r="P126" s="155"/>
      <c r="Q126" s="177"/>
    </row>
    <row r="127" spans="1:17" ht="18" customHeight="1">
      <c r="A127" s="225" t="s">
        <v>5</v>
      </c>
      <c r="B127" s="172" t="s">
        <v>49</v>
      </c>
      <c r="C127" s="152">
        <v>161</v>
      </c>
      <c r="D127" s="152">
        <v>141</v>
      </c>
      <c r="E127" s="152">
        <v>129</v>
      </c>
      <c r="F127" s="152">
        <v>136</v>
      </c>
      <c r="G127" s="226">
        <f>AVERAGE(C127:F127)</f>
        <v>141.75</v>
      </c>
      <c r="H127" s="176"/>
      <c r="I127" s="176"/>
      <c r="J127" s="176"/>
      <c r="K127" s="155"/>
      <c r="L127" s="155"/>
      <c r="M127" s="155"/>
      <c r="N127" s="155"/>
      <c r="O127" s="155"/>
      <c r="P127" s="155"/>
      <c r="Q127" s="177"/>
    </row>
    <row r="128" spans="1:17" ht="18" customHeight="1">
      <c r="A128" s="225" t="s">
        <v>6</v>
      </c>
      <c r="B128" s="173" t="s">
        <v>50</v>
      </c>
      <c r="C128" s="159">
        <v>182</v>
      </c>
      <c r="D128" s="159">
        <v>163</v>
      </c>
      <c r="E128" s="159">
        <v>131</v>
      </c>
      <c r="F128" s="159">
        <v>142</v>
      </c>
      <c r="G128" s="226">
        <f>AVERAGE(C128:F128)</f>
        <v>154.5</v>
      </c>
      <c r="H128" s="176"/>
      <c r="I128" s="176"/>
      <c r="J128" s="176"/>
      <c r="K128" s="155"/>
      <c r="L128" s="155"/>
      <c r="M128" s="155"/>
      <c r="N128" s="155"/>
      <c r="O128" s="155"/>
      <c r="P128" s="155"/>
      <c r="Q128" s="177"/>
    </row>
    <row r="129" spans="1:17" ht="18" customHeight="1" thickBot="1">
      <c r="A129" s="225" t="s">
        <v>7</v>
      </c>
      <c r="B129" s="174"/>
      <c r="C129" s="161">
        <v>0</v>
      </c>
      <c r="D129" s="161">
        <v>0</v>
      </c>
      <c r="E129" s="161">
        <v>0</v>
      </c>
      <c r="F129" s="161">
        <v>0</v>
      </c>
      <c r="G129" s="226">
        <f>AVERAGE(C129:F129)</f>
        <v>0</v>
      </c>
      <c r="H129" s="176"/>
      <c r="I129" s="176"/>
      <c r="J129" s="176"/>
      <c r="K129" s="155"/>
      <c r="L129" s="155"/>
      <c r="M129" s="155"/>
      <c r="N129" s="155"/>
      <c r="O129" s="155"/>
      <c r="P129" s="155"/>
      <c r="Q129" s="177"/>
    </row>
    <row r="130" spans="1:17" ht="18" customHeight="1" thickBot="1">
      <c r="A130" s="175"/>
      <c r="B130" s="162"/>
      <c r="C130" s="163"/>
      <c r="D130" s="163"/>
      <c r="E130" s="163"/>
      <c r="F130" s="164"/>
      <c r="G130" s="176"/>
      <c r="H130" s="176"/>
      <c r="I130" s="176"/>
      <c r="J130" s="176"/>
      <c r="K130" s="155"/>
      <c r="L130" s="155"/>
      <c r="M130" s="155"/>
      <c r="N130" s="155"/>
      <c r="O130" s="155"/>
      <c r="P130" s="155"/>
      <c r="Q130" s="177"/>
    </row>
    <row r="131" spans="1:17" ht="18" customHeight="1" thickBot="1">
      <c r="A131" s="223" t="s">
        <v>4</v>
      </c>
      <c r="B131" s="143" t="s">
        <v>17</v>
      </c>
      <c r="C131" s="144">
        <f>SUM(C132,C133,C134)-MIN(C132,C133,C134)</f>
        <v>266</v>
      </c>
      <c r="D131" s="144">
        <f>SUM(D132,D133,D134)-MIN(D132,D133,D134)</f>
        <v>343</v>
      </c>
      <c r="E131" s="144">
        <f>SUM(E132,E133,E134)-MIN(E132,E133,E134)</f>
        <v>252</v>
      </c>
      <c r="F131" s="145">
        <f>SUM(F132,F133,F134)-MIN(F132,F133,F134)</f>
        <v>287</v>
      </c>
      <c r="G131" s="224">
        <f>C131+D131+E131+F131</f>
        <v>1148</v>
      </c>
      <c r="H131" s="176"/>
      <c r="I131" s="176"/>
      <c r="J131" s="176"/>
      <c r="K131" s="155"/>
      <c r="L131" s="155"/>
      <c r="M131" s="155"/>
      <c r="N131" s="155"/>
      <c r="O131" s="155"/>
      <c r="P131" s="155"/>
      <c r="Q131" s="177"/>
    </row>
    <row r="132" spans="1:17" ht="18" customHeight="1">
      <c r="A132" s="225" t="s">
        <v>5</v>
      </c>
      <c r="B132" s="172" t="s">
        <v>51</v>
      </c>
      <c r="C132" s="152">
        <v>127</v>
      </c>
      <c r="D132" s="152">
        <v>208</v>
      </c>
      <c r="E132" s="152">
        <v>117</v>
      </c>
      <c r="F132" s="152">
        <v>141</v>
      </c>
      <c r="G132" s="226">
        <f>AVERAGE(C132:F132)</f>
        <v>148.25</v>
      </c>
      <c r="H132" s="176"/>
      <c r="I132" s="176"/>
      <c r="J132" s="176"/>
      <c r="K132" s="155"/>
      <c r="L132" s="155"/>
      <c r="M132" s="155"/>
      <c r="N132" s="155"/>
      <c r="O132" s="155"/>
      <c r="P132" s="155"/>
      <c r="Q132" s="177"/>
    </row>
    <row r="133" spans="1:17" ht="18" customHeight="1">
      <c r="A133" s="225" t="s">
        <v>6</v>
      </c>
      <c r="B133" s="173" t="s">
        <v>113</v>
      </c>
      <c r="C133" s="159">
        <v>139</v>
      </c>
      <c r="D133" s="159">
        <v>135</v>
      </c>
      <c r="E133" s="159">
        <v>135</v>
      </c>
      <c r="F133" s="159">
        <v>146</v>
      </c>
      <c r="G133" s="226">
        <f>AVERAGE(C133:F133)</f>
        <v>138.75</v>
      </c>
      <c r="H133" s="176"/>
      <c r="I133" s="176"/>
      <c r="J133" s="176"/>
      <c r="K133" s="155"/>
      <c r="L133" s="155"/>
      <c r="M133" s="155"/>
      <c r="N133" s="155"/>
      <c r="O133" s="155"/>
      <c r="P133" s="155"/>
      <c r="Q133" s="177"/>
    </row>
    <row r="134" spans="1:17" ht="18" customHeight="1" thickBot="1">
      <c r="A134" s="225" t="s">
        <v>7</v>
      </c>
      <c r="B134" s="174"/>
      <c r="C134" s="161">
        <v>0</v>
      </c>
      <c r="D134" s="161">
        <v>0</v>
      </c>
      <c r="E134" s="161">
        <v>0</v>
      </c>
      <c r="F134" s="161">
        <v>0</v>
      </c>
      <c r="G134" s="226">
        <f>AVERAGE(C134:F134)</f>
        <v>0</v>
      </c>
      <c r="H134" s="176"/>
      <c r="I134" s="176"/>
      <c r="J134" s="176"/>
      <c r="K134" s="155"/>
      <c r="L134" s="155"/>
      <c r="M134" s="155"/>
      <c r="N134" s="155"/>
      <c r="O134" s="155"/>
      <c r="P134" s="155"/>
      <c r="Q134" s="177"/>
    </row>
    <row r="135" spans="1:17" ht="18" customHeight="1" thickBot="1">
      <c r="A135" s="175"/>
      <c r="B135" s="162"/>
      <c r="C135" s="163"/>
      <c r="D135" s="163"/>
      <c r="E135" s="163"/>
      <c r="F135" s="164"/>
      <c r="G135" s="176"/>
      <c r="H135" s="176"/>
      <c r="I135" s="176"/>
      <c r="J135" s="176"/>
      <c r="K135" s="155"/>
      <c r="L135" s="155"/>
      <c r="M135" s="155"/>
      <c r="N135" s="155"/>
      <c r="O135" s="155"/>
      <c r="P135" s="155"/>
      <c r="Q135" s="177"/>
    </row>
    <row r="136" spans="1:17" ht="18" customHeight="1" thickBot="1">
      <c r="A136" s="223" t="s">
        <v>4</v>
      </c>
      <c r="B136" s="143" t="s">
        <v>52</v>
      </c>
      <c r="C136" s="144">
        <f>SUM(C137,C138,C139)-MIN(C137,C138,C139)</f>
        <v>360</v>
      </c>
      <c r="D136" s="144">
        <f>SUM(D137,D138,D139)-MIN(D137,D138,D139)</f>
        <v>346</v>
      </c>
      <c r="E136" s="144">
        <f>SUM(E137,E138,E139)-MIN(E137,E138,E139)</f>
        <v>369</v>
      </c>
      <c r="F136" s="145">
        <f>SUM(F137,F138,F139)-MIN(F137,F138,F139)</f>
        <v>376</v>
      </c>
      <c r="G136" s="224">
        <f>C136+D136+E136+F136</f>
        <v>1451</v>
      </c>
      <c r="H136" s="176"/>
      <c r="I136" s="176"/>
      <c r="J136" s="176"/>
      <c r="K136" s="155"/>
      <c r="L136" s="155"/>
      <c r="M136" s="155"/>
      <c r="N136" s="155"/>
      <c r="O136" s="155"/>
      <c r="P136" s="155"/>
      <c r="Q136" s="177"/>
    </row>
    <row r="137" spans="1:17" ht="18" customHeight="1">
      <c r="A137" s="225" t="s">
        <v>5</v>
      </c>
      <c r="B137" s="172" t="s">
        <v>54</v>
      </c>
      <c r="C137" s="152">
        <v>183</v>
      </c>
      <c r="D137" s="152">
        <v>194</v>
      </c>
      <c r="E137" s="152">
        <v>180</v>
      </c>
      <c r="F137" s="152">
        <v>207</v>
      </c>
      <c r="G137" s="226">
        <f>AVERAGE(C137:F137)</f>
        <v>191</v>
      </c>
      <c r="H137" s="176"/>
      <c r="I137" s="176"/>
      <c r="J137" s="176"/>
      <c r="K137" s="155"/>
      <c r="L137" s="155"/>
      <c r="M137" s="155"/>
      <c r="N137" s="155"/>
      <c r="O137" s="155"/>
      <c r="P137" s="155"/>
      <c r="Q137" s="177"/>
    </row>
    <row r="138" spans="1:17" ht="18" customHeight="1">
      <c r="A138" s="225" t="s">
        <v>6</v>
      </c>
      <c r="B138" s="173" t="s">
        <v>94</v>
      </c>
      <c r="C138" s="159">
        <v>128</v>
      </c>
      <c r="D138" s="159">
        <v>152</v>
      </c>
      <c r="E138" s="159">
        <v>189</v>
      </c>
      <c r="F138" s="159">
        <v>169</v>
      </c>
      <c r="G138" s="226">
        <f>AVERAGE(C138:F138)</f>
        <v>159.5</v>
      </c>
      <c r="H138" s="176"/>
      <c r="I138" s="176"/>
      <c r="J138" s="176"/>
      <c r="K138" s="155"/>
      <c r="L138" s="155"/>
      <c r="M138" s="155"/>
      <c r="N138" s="155"/>
      <c r="O138" s="155"/>
      <c r="P138" s="155"/>
      <c r="Q138" s="177"/>
    </row>
    <row r="139" spans="1:17" ht="18" customHeight="1" thickBot="1">
      <c r="A139" s="225" t="s">
        <v>7</v>
      </c>
      <c r="B139" s="174" t="s">
        <v>55</v>
      </c>
      <c r="C139" s="161">
        <v>177</v>
      </c>
      <c r="D139" s="161">
        <v>152</v>
      </c>
      <c r="E139" s="161">
        <v>155</v>
      </c>
      <c r="F139" s="161">
        <v>168</v>
      </c>
      <c r="G139" s="226">
        <f>AVERAGE(C139:F139)</f>
        <v>163</v>
      </c>
      <c r="H139" s="176"/>
      <c r="I139" s="176"/>
      <c r="J139" s="176"/>
      <c r="K139" s="155"/>
      <c r="L139" s="155"/>
      <c r="M139" s="155"/>
      <c r="N139" s="155"/>
      <c r="O139" s="155"/>
      <c r="P139" s="155"/>
      <c r="Q139" s="177"/>
    </row>
    <row r="140" spans="1:17" ht="18" customHeight="1" thickBot="1">
      <c r="A140" s="225"/>
      <c r="B140" s="179"/>
      <c r="C140" s="170"/>
      <c r="D140" s="170"/>
      <c r="E140" s="170"/>
      <c r="F140" s="170"/>
      <c r="G140" s="226"/>
      <c r="H140" s="176"/>
      <c r="I140" s="176"/>
      <c r="J140" s="176"/>
      <c r="K140" s="155"/>
      <c r="L140" s="155"/>
      <c r="M140" s="155"/>
      <c r="N140" s="155"/>
      <c r="O140" s="155"/>
      <c r="P140" s="155"/>
      <c r="Q140" s="177"/>
    </row>
    <row r="141" spans="1:17" ht="18" customHeight="1" thickBot="1">
      <c r="A141" s="223" t="s">
        <v>4</v>
      </c>
      <c r="B141" s="143" t="s">
        <v>20</v>
      </c>
      <c r="C141" s="144">
        <f>SUM(C142,C143,C144)-MIN(C142,C143,C144)</f>
        <v>279</v>
      </c>
      <c r="D141" s="144">
        <f>SUM(D142,D143,D144)-MIN(D142,D143,D144)</f>
        <v>316</v>
      </c>
      <c r="E141" s="144">
        <f>SUM(E142,E143,E144)-MIN(E142,E143,E144)</f>
        <v>287</v>
      </c>
      <c r="F141" s="145">
        <f>SUM(F142,F143,F144)-MIN(F142,F143,F144)</f>
        <v>285</v>
      </c>
      <c r="G141" s="224">
        <f>C141+D141+E141+F141</f>
        <v>1167</v>
      </c>
      <c r="H141" s="176"/>
      <c r="I141" s="176"/>
      <c r="J141" s="176"/>
      <c r="K141" s="155"/>
      <c r="L141" s="155"/>
      <c r="M141" s="155"/>
      <c r="N141" s="155"/>
      <c r="O141" s="155"/>
      <c r="P141" s="155"/>
      <c r="Q141" s="177"/>
    </row>
    <row r="142" spans="1:17" ht="18" customHeight="1">
      <c r="A142" s="225" t="s">
        <v>5</v>
      </c>
      <c r="B142" s="151" t="s">
        <v>43</v>
      </c>
      <c r="C142" s="152">
        <v>148</v>
      </c>
      <c r="D142" s="152">
        <v>152</v>
      </c>
      <c r="E142" s="152">
        <v>143</v>
      </c>
      <c r="F142" s="152">
        <v>155</v>
      </c>
      <c r="G142" s="226">
        <f>AVERAGE(C142:F142)</f>
        <v>149.5</v>
      </c>
      <c r="H142" s="176"/>
      <c r="I142" s="176"/>
      <c r="J142" s="176"/>
      <c r="K142" s="155"/>
      <c r="L142" s="155"/>
      <c r="M142" s="155"/>
      <c r="N142" s="155"/>
      <c r="O142" s="155"/>
      <c r="P142" s="155"/>
      <c r="Q142" s="177"/>
    </row>
    <row r="143" spans="1:17" ht="18" customHeight="1">
      <c r="A143" s="225" t="s">
        <v>6</v>
      </c>
      <c r="B143" s="158" t="s">
        <v>44</v>
      </c>
      <c r="C143" s="159">
        <v>131</v>
      </c>
      <c r="D143" s="159">
        <v>164</v>
      </c>
      <c r="E143" s="159">
        <v>144</v>
      </c>
      <c r="F143" s="159">
        <v>130</v>
      </c>
      <c r="G143" s="226">
        <f>AVERAGE(C143:F143)</f>
        <v>142.25</v>
      </c>
      <c r="H143" s="176"/>
      <c r="I143" s="176"/>
      <c r="J143" s="176"/>
      <c r="K143" s="155"/>
      <c r="L143" s="155"/>
      <c r="M143" s="155"/>
      <c r="N143" s="155"/>
      <c r="O143" s="155"/>
      <c r="P143" s="155"/>
      <c r="Q143" s="177"/>
    </row>
    <row r="144" spans="1:17" ht="18" customHeight="1" thickBot="1">
      <c r="A144" s="225" t="s">
        <v>7</v>
      </c>
      <c r="B144" s="160"/>
      <c r="C144" s="161">
        <v>0</v>
      </c>
      <c r="D144" s="161">
        <v>0</v>
      </c>
      <c r="E144" s="161">
        <v>0</v>
      </c>
      <c r="F144" s="161">
        <v>0</v>
      </c>
      <c r="G144" s="226">
        <f>AVERAGE(C144:F144)</f>
        <v>0</v>
      </c>
      <c r="H144" s="176"/>
      <c r="I144" s="176"/>
      <c r="J144" s="176"/>
      <c r="K144" s="155"/>
      <c r="L144" s="155"/>
      <c r="M144" s="155"/>
      <c r="N144" s="155"/>
      <c r="O144" s="155"/>
      <c r="P144" s="155"/>
      <c r="Q144" s="177"/>
    </row>
    <row r="145" spans="1:17" ht="18">
      <c r="A145" s="225"/>
      <c r="B145" s="163"/>
      <c r="C145" s="170"/>
      <c r="D145" s="170"/>
      <c r="E145" s="170"/>
      <c r="F145" s="170"/>
      <c r="G145" s="226"/>
      <c r="H145" s="176"/>
      <c r="I145" s="176"/>
      <c r="J145" s="176"/>
      <c r="K145" s="155"/>
      <c r="L145" s="155"/>
      <c r="M145" s="155"/>
      <c r="N145" s="155"/>
      <c r="O145" s="155"/>
      <c r="P145" s="155"/>
      <c r="Q145" s="177"/>
    </row>
    <row r="146" spans="1:17" ht="18">
      <c r="A146" s="227"/>
      <c r="B146" s="180"/>
      <c r="C146" s="181"/>
      <c r="D146" s="181"/>
      <c r="E146" s="181"/>
      <c r="F146" s="181"/>
      <c r="G146" s="228"/>
      <c r="H146" s="213"/>
      <c r="I146" s="213"/>
      <c r="J146" s="213"/>
      <c r="K146" s="194"/>
      <c r="L146" s="194"/>
      <c r="M146" s="194"/>
      <c r="N146" s="194"/>
      <c r="O146" s="194"/>
      <c r="P146" s="194"/>
      <c r="Q146" s="214"/>
    </row>
    <row r="147" spans="1:17" ht="26.25">
      <c r="A147" s="212"/>
      <c r="B147" s="229" t="s">
        <v>81</v>
      </c>
      <c r="C147" s="213"/>
      <c r="D147" s="213"/>
      <c r="E147" s="213"/>
      <c r="F147" s="213"/>
      <c r="G147" s="213"/>
      <c r="H147" s="213"/>
      <c r="I147" s="213"/>
      <c r="J147" s="213"/>
      <c r="K147" s="194"/>
      <c r="L147" s="194"/>
      <c r="M147" s="194"/>
      <c r="N147" s="194"/>
      <c r="O147" s="194"/>
      <c r="P147" s="194"/>
      <c r="Q147" s="214"/>
    </row>
    <row r="148" spans="1:17" ht="20.25">
      <c r="A148" s="212"/>
      <c r="B148" s="213"/>
      <c r="C148" s="213"/>
      <c r="D148" s="213"/>
      <c r="E148" s="213"/>
      <c r="F148" s="213"/>
      <c r="G148" s="213"/>
      <c r="H148" s="213"/>
      <c r="I148" s="230" t="s">
        <v>76</v>
      </c>
      <c r="J148" s="213"/>
      <c r="K148" s="194"/>
      <c r="L148" s="194"/>
      <c r="M148" s="194"/>
      <c r="N148" s="194"/>
      <c r="O148" s="194"/>
      <c r="P148" s="194"/>
      <c r="Q148" s="214"/>
    </row>
    <row r="149" spans="1:17" ht="18" customHeight="1" thickBot="1">
      <c r="A149" s="212"/>
      <c r="B149" s="213"/>
      <c r="C149" s="231" t="s">
        <v>0</v>
      </c>
      <c r="D149" s="231" t="s">
        <v>1</v>
      </c>
      <c r="E149" s="231" t="s">
        <v>2</v>
      </c>
      <c r="F149" s="231" t="s">
        <v>3</v>
      </c>
      <c r="G149" s="232" t="s">
        <v>8</v>
      </c>
      <c r="H149" s="213"/>
      <c r="I149" s="213"/>
      <c r="J149" s="213"/>
      <c r="K149" s="194"/>
      <c r="L149" s="194"/>
      <c r="M149" s="194"/>
      <c r="N149" s="194"/>
      <c r="O149" s="194" t="s">
        <v>100</v>
      </c>
      <c r="P149" s="194" t="s">
        <v>102</v>
      </c>
      <c r="Q149" s="214"/>
    </row>
    <row r="150" spans="1:17" ht="18" customHeight="1" thickBot="1">
      <c r="A150" s="233" t="s">
        <v>4</v>
      </c>
      <c r="B150" s="182" t="s">
        <v>18</v>
      </c>
      <c r="C150" s="183">
        <f>SUM(C151,C152,C153)-MIN(C151,C152,C153)</f>
        <v>265</v>
      </c>
      <c r="D150" s="183">
        <f>SUM(D151,D152,D153)-MIN(D151,D152,D153)</f>
        <v>302</v>
      </c>
      <c r="E150" s="183">
        <f>SUM(E151,E152,E153)-MIN(E151,E152,E153)</f>
        <v>331</v>
      </c>
      <c r="F150" s="184">
        <f>SUM(F151,F152,F153)-MIN(F151,F152,F153)</f>
        <v>276</v>
      </c>
      <c r="G150" s="234">
        <f>C150+D150+E150+F150</f>
        <v>1174</v>
      </c>
      <c r="H150" s="213"/>
      <c r="I150" s="185">
        <v>1</v>
      </c>
      <c r="J150" s="186" t="s">
        <v>24</v>
      </c>
      <c r="K150" s="187">
        <v>361</v>
      </c>
      <c r="L150" s="187">
        <v>274</v>
      </c>
      <c r="M150" s="187">
        <v>345</v>
      </c>
      <c r="N150" s="188">
        <v>279</v>
      </c>
      <c r="O150" s="189">
        <v>1259</v>
      </c>
      <c r="P150" s="189">
        <v>5</v>
      </c>
      <c r="Q150" s="214"/>
    </row>
    <row r="151" spans="1:17" ht="18" customHeight="1">
      <c r="A151" s="227" t="s">
        <v>5</v>
      </c>
      <c r="B151" s="190" t="s">
        <v>38</v>
      </c>
      <c r="C151" s="191">
        <v>110</v>
      </c>
      <c r="D151" s="191">
        <v>156</v>
      </c>
      <c r="E151" s="191">
        <v>129</v>
      </c>
      <c r="F151" s="191">
        <v>119</v>
      </c>
      <c r="G151" s="228">
        <f>AVERAGE(C151:F151)</f>
        <v>128.5</v>
      </c>
      <c r="H151" s="213"/>
      <c r="I151" s="192">
        <v>2</v>
      </c>
      <c r="J151" s="193" t="s">
        <v>59</v>
      </c>
      <c r="K151" s="194">
        <v>251</v>
      </c>
      <c r="L151" s="194">
        <v>323</v>
      </c>
      <c r="M151" s="194">
        <v>320</v>
      </c>
      <c r="N151" s="195">
        <v>316</v>
      </c>
      <c r="O151" s="196">
        <v>1210</v>
      </c>
      <c r="P151" s="196">
        <v>4</v>
      </c>
      <c r="Q151" s="214"/>
    </row>
    <row r="152" spans="1:17" ht="18" customHeight="1">
      <c r="A152" s="227" t="s">
        <v>6</v>
      </c>
      <c r="B152" s="197" t="s">
        <v>39</v>
      </c>
      <c r="C152" s="198">
        <v>155</v>
      </c>
      <c r="D152" s="198">
        <v>146</v>
      </c>
      <c r="E152" s="198">
        <v>202</v>
      </c>
      <c r="F152" s="198">
        <v>157</v>
      </c>
      <c r="G152" s="228">
        <f>AVERAGE(C152:F152)</f>
        <v>165</v>
      </c>
      <c r="H152" s="213"/>
      <c r="I152" s="192">
        <v>3</v>
      </c>
      <c r="J152" s="193" t="s">
        <v>19</v>
      </c>
      <c r="K152" s="194">
        <v>298</v>
      </c>
      <c r="L152" s="194">
        <v>258</v>
      </c>
      <c r="M152" s="194">
        <v>360</v>
      </c>
      <c r="N152" s="195">
        <v>291</v>
      </c>
      <c r="O152" s="196">
        <v>1207</v>
      </c>
      <c r="P152" s="196">
        <v>4</v>
      </c>
      <c r="Q152" s="214"/>
    </row>
    <row r="153" spans="1:17" ht="18" customHeight="1" thickBot="1">
      <c r="A153" s="227" t="s">
        <v>7</v>
      </c>
      <c r="B153" s="199"/>
      <c r="C153" s="200">
        <v>0</v>
      </c>
      <c r="D153" s="200">
        <v>0</v>
      </c>
      <c r="E153" s="200">
        <v>0</v>
      </c>
      <c r="F153" s="200">
        <v>0</v>
      </c>
      <c r="G153" s="228">
        <f>AVERAGE(C153:F153)</f>
        <v>0</v>
      </c>
      <c r="H153" s="213"/>
      <c r="I153" s="201">
        <v>4</v>
      </c>
      <c r="J153" s="193" t="s">
        <v>18</v>
      </c>
      <c r="K153" s="194">
        <v>265</v>
      </c>
      <c r="L153" s="194">
        <v>302</v>
      </c>
      <c r="M153" s="194">
        <v>331</v>
      </c>
      <c r="N153" s="195">
        <v>276</v>
      </c>
      <c r="O153" s="196">
        <v>1174</v>
      </c>
      <c r="P153" s="196">
        <v>3</v>
      </c>
      <c r="Q153" s="214"/>
    </row>
    <row r="154" spans="1:17" ht="18" customHeight="1" thickBot="1">
      <c r="A154" s="212"/>
      <c r="B154" s="202"/>
      <c r="C154" s="180"/>
      <c r="D154" s="180"/>
      <c r="E154" s="180"/>
      <c r="F154" s="203"/>
      <c r="G154" s="213"/>
      <c r="H154" s="213"/>
      <c r="I154" s="201">
        <v>5</v>
      </c>
      <c r="J154" s="193" t="s">
        <v>68</v>
      </c>
      <c r="K154" s="194">
        <v>233</v>
      </c>
      <c r="L154" s="194">
        <v>225</v>
      </c>
      <c r="M154" s="194">
        <v>300</v>
      </c>
      <c r="N154" s="195">
        <v>317</v>
      </c>
      <c r="O154" s="196">
        <v>1075</v>
      </c>
      <c r="P154" s="196">
        <v>3</v>
      </c>
      <c r="Q154" s="214"/>
    </row>
    <row r="155" spans="1:17" ht="18" customHeight="1" thickBot="1">
      <c r="A155" s="233" t="s">
        <v>4</v>
      </c>
      <c r="B155" s="182" t="s">
        <v>19</v>
      </c>
      <c r="C155" s="183">
        <f>SUM(C156,C157,C158)-MIN(C156,C157,C158)</f>
        <v>298</v>
      </c>
      <c r="D155" s="183">
        <f>SUM(D156,D157,D158)-MIN(D156,D157,D158)</f>
        <v>258</v>
      </c>
      <c r="E155" s="183">
        <f>SUM(E156,E157,E158)-MIN(E156,E157,E158)</f>
        <v>360</v>
      </c>
      <c r="F155" s="184">
        <f>SUM(F156,F157,F158)-MIN(F156,F157,F158)</f>
        <v>291</v>
      </c>
      <c r="G155" s="234">
        <f>C155+D155+E155+F155</f>
        <v>1207</v>
      </c>
      <c r="H155" s="213"/>
      <c r="I155" s="192">
        <v>6</v>
      </c>
      <c r="J155" s="193" t="s">
        <v>21</v>
      </c>
      <c r="K155" s="194">
        <v>252</v>
      </c>
      <c r="L155" s="194">
        <v>290</v>
      </c>
      <c r="M155" s="194">
        <v>273</v>
      </c>
      <c r="N155" s="195">
        <v>254</v>
      </c>
      <c r="O155" s="196">
        <v>1069</v>
      </c>
      <c r="P155" s="196">
        <v>2</v>
      </c>
      <c r="Q155" s="214"/>
    </row>
    <row r="156" spans="1:17" ht="18" customHeight="1">
      <c r="A156" s="227" t="s">
        <v>5</v>
      </c>
      <c r="B156" s="190" t="s">
        <v>40</v>
      </c>
      <c r="C156" s="191">
        <v>155</v>
      </c>
      <c r="D156" s="191">
        <v>111</v>
      </c>
      <c r="E156" s="191">
        <v>198</v>
      </c>
      <c r="F156" s="191">
        <v>157</v>
      </c>
      <c r="G156" s="228">
        <f>AVERAGE(C156:F156)</f>
        <v>155.25</v>
      </c>
      <c r="H156" s="213"/>
      <c r="I156" s="192">
        <v>7</v>
      </c>
      <c r="J156" s="193" t="s">
        <v>22</v>
      </c>
      <c r="K156" s="194">
        <v>248</v>
      </c>
      <c r="L156" s="194">
        <v>291</v>
      </c>
      <c r="M156" s="194">
        <v>266</v>
      </c>
      <c r="N156" s="195">
        <v>245</v>
      </c>
      <c r="O156" s="196">
        <v>1050</v>
      </c>
      <c r="P156" s="196">
        <v>2</v>
      </c>
      <c r="Q156" s="214"/>
    </row>
    <row r="157" spans="1:17" ht="18" customHeight="1" thickBot="1">
      <c r="A157" s="227" t="s">
        <v>6</v>
      </c>
      <c r="B157" s="197" t="s">
        <v>41</v>
      </c>
      <c r="C157" s="198">
        <v>99</v>
      </c>
      <c r="D157" s="198">
        <v>120</v>
      </c>
      <c r="E157" s="198">
        <v>162</v>
      </c>
      <c r="F157" s="198">
        <v>130</v>
      </c>
      <c r="G157" s="228">
        <f>AVERAGE(C157:F157)</f>
        <v>127.75</v>
      </c>
      <c r="H157" s="213"/>
      <c r="I157" s="204">
        <v>8</v>
      </c>
      <c r="J157" s="205" t="s">
        <v>23</v>
      </c>
      <c r="K157" s="206">
        <v>265</v>
      </c>
      <c r="L157" s="206">
        <v>276</v>
      </c>
      <c r="M157" s="206">
        <v>209</v>
      </c>
      <c r="N157" s="207">
        <v>211</v>
      </c>
      <c r="O157" s="208">
        <v>961</v>
      </c>
      <c r="P157" s="208">
        <v>1</v>
      </c>
      <c r="Q157" s="214"/>
    </row>
    <row r="158" spans="1:17" ht="18" customHeight="1" thickBot="1">
      <c r="A158" s="227" t="s">
        <v>7</v>
      </c>
      <c r="B158" s="199" t="s">
        <v>42</v>
      </c>
      <c r="C158" s="200">
        <v>143</v>
      </c>
      <c r="D158" s="200">
        <v>138</v>
      </c>
      <c r="E158" s="200">
        <v>132</v>
      </c>
      <c r="F158" s="200">
        <v>134</v>
      </c>
      <c r="G158" s="228">
        <f>AVERAGE(C158:F158)</f>
        <v>136.75</v>
      </c>
      <c r="H158" s="213"/>
      <c r="I158" s="213"/>
      <c r="J158" s="213"/>
      <c r="K158" s="194"/>
      <c r="L158" s="194"/>
      <c r="M158" s="194"/>
      <c r="N158" s="194"/>
      <c r="O158" s="194"/>
      <c r="P158" s="194"/>
      <c r="Q158" s="214"/>
    </row>
    <row r="159" spans="1:17" ht="18" customHeight="1">
      <c r="A159" s="212"/>
      <c r="B159" s="202"/>
      <c r="C159" s="180"/>
      <c r="D159" s="180"/>
      <c r="E159" s="180"/>
      <c r="F159" s="203"/>
      <c r="G159" s="213"/>
      <c r="H159" s="213"/>
      <c r="I159" s="213"/>
      <c r="J159" s="213"/>
      <c r="K159" s="194"/>
      <c r="L159" s="194"/>
      <c r="M159" s="194"/>
      <c r="N159" s="194"/>
      <c r="O159" s="194"/>
      <c r="P159" s="194"/>
      <c r="Q159" s="214"/>
    </row>
    <row r="160" spans="1:17" ht="18" customHeight="1" thickBot="1">
      <c r="A160" s="212"/>
      <c r="B160" s="202"/>
      <c r="C160" s="180"/>
      <c r="D160" s="180"/>
      <c r="E160" s="180"/>
      <c r="F160" s="203"/>
      <c r="G160" s="213"/>
      <c r="H160" s="213"/>
      <c r="I160" s="230" t="s">
        <v>77</v>
      </c>
      <c r="J160" s="213"/>
      <c r="K160" s="194"/>
      <c r="L160" s="194"/>
      <c r="M160" s="194"/>
      <c r="N160" s="194"/>
      <c r="O160" s="194"/>
      <c r="P160" s="194"/>
      <c r="Q160" s="214"/>
    </row>
    <row r="161" spans="1:17" ht="18" customHeight="1" thickBot="1">
      <c r="A161" s="233" t="s">
        <v>4</v>
      </c>
      <c r="B161" s="182" t="s">
        <v>21</v>
      </c>
      <c r="C161" s="183">
        <f>SUM(C162,C163,C164)-MIN(C162,C163,C164)</f>
        <v>252</v>
      </c>
      <c r="D161" s="183">
        <f>SUM(D162,D163,D164)-MIN(D162,D163,D164)</f>
        <v>290</v>
      </c>
      <c r="E161" s="183">
        <f>SUM(E162,E163,E164)-MIN(E162,E163,E164)</f>
        <v>273</v>
      </c>
      <c r="F161" s="184">
        <f>SUM(F162,F163,F164)-MIN(F162,F163,F164)</f>
        <v>254</v>
      </c>
      <c r="G161" s="234">
        <f>C161+D161+E161+F161</f>
        <v>1069</v>
      </c>
      <c r="H161" s="213"/>
      <c r="I161" s="185" t="s">
        <v>95</v>
      </c>
      <c r="J161" s="186"/>
      <c r="K161" s="187" t="s">
        <v>96</v>
      </c>
      <c r="L161" s="187" t="s">
        <v>97</v>
      </c>
      <c r="M161" s="187" t="s">
        <v>98</v>
      </c>
      <c r="N161" s="188" t="s">
        <v>99</v>
      </c>
      <c r="O161" s="189" t="s">
        <v>101</v>
      </c>
      <c r="P161" s="189" t="s">
        <v>105</v>
      </c>
      <c r="Q161" s="214"/>
    </row>
    <row r="162" spans="1:17" ht="18" customHeight="1">
      <c r="A162" s="227" t="s">
        <v>5</v>
      </c>
      <c r="B162" s="209" t="s">
        <v>45</v>
      </c>
      <c r="C162" s="191">
        <v>137</v>
      </c>
      <c r="D162" s="191">
        <v>124</v>
      </c>
      <c r="E162" s="191">
        <v>111</v>
      </c>
      <c r="F162" s="191">
        <v>122</v>
      </c>
      <c r="G162" s="228">
        <f>AVERAGE(C162:F162)</f>
        <v>123.5</v>
      </c>
      <c r="H162" s="213"/>
      <c r="I162" s="185">
        <v>1</v>
      </c>
      <c r="J162" s="186" t="s">
        <v>18</v>
      </c>
      <c r="K162" s="187">
        <v>5</v>
      </c>
      <c r="L162" s="187">
        <v>3</v>
      </c>
      <c r="M162" s="187"/>
      <c r="N162" s="188"/>
      <c r="O162" s="189">
        <f aca="true" t="shared" si="1" ref="O162:O169">K162+L162+M162+N162</f>
        <v>8</v>
      </c>
      <c r="P162" s="189">
        <v>2384</v>
      </c>
      <c r="Q162" s="214"/>
    </row>
    <row r="163" spans="1:17" ht="18" customHeight="1">
      <c r="A163" s="227" t="s">
        <v>6</v>
      </c>
      <c r="B163" s="210" t="s">
        <v>46</v>
      </c>
      <c r="C163" s="198">
        <v>115</v>
      </c>
      <c r="D163" s="198">
        <v>166</v>
      </c>
      <c r="E163" s="198">
        <v>162</v>
      </c>
      <c r="F163" s="198">
        <v>132</v>
      </c>
      <c r="G163" s="228">
        <f>AVERAGE(C163:F163)</f>
        <v>143.75</v>
      </c>
      <c r="H163" s="213"/>
      <c r="I163" s="192">
        <v>2</v>
      </c>
      <c r="J163" s="193" t="s">
        <v>19</v>
      </c>
      <c r="K163" s="194">
        <v>3</v>
      </c>
      <c r="L163" s="194">
        <v>4</v>
      </c>
      <c r="M163" s="194"/>
      <c r="N163" s="195"/>
      <c r="O163" s="196">
        <f t="shared" si="1"/>
        <v>7</v>
      </c>
      <c r="P163" s="196">
        <v>2320</v>
      </c>
      <c r="Q163" s="214"/>
    </row>
    <row r="164" spans="1:17" ht="18" customHeight="1" thickBot="1">
      <c r="A164" s="227" t="s">
        <v>7</v>
      </c>
      <c r="B164" s="211"/>
      <c r="C164" s="200">
        <v>0</v>
      </c>
      <c r="D164" s="200">
        <v>0</v>
      </c>
      <c r="E164" s="200">
        <v>0</v>
      </c>
      <c r="F164" s="200">
        <v>0</v>
      </c>
      <c r="G164" s="228">
        <f>AVERAGE(C164:F164)</f>
        <v>0</v>
      </c>
      <c r="H164" s="213"/>
      <c r="I164" s="192">
        <v>3</v>
      </c>
      <c r="J164" s="193" t="s">
        <v>68</v>
      </c>
      <c r="K164" s="194">
        <v>4</v>
      </c>
      <c r="L164" s="194">
        <v>3</v>
      </c>
      <c r="M164" s="194"/>
      <c r="N164" s="195"/>
      <c r="O164" s="196">
        <f t="shared" si="1"/>
        <v>7</v>
      </c>
      <c r="P164" s="196">
        <v>2226</v>
      </c>
      <c r="Q164" s="214"/>
    </row>
    <row r="165" spans="1:17" ht="18" customHeight="1">
      <c r="A165" s="212"/>
      <c r="B165" s="212"/>
      <c r="C165" s="213"/>
      <c r="D165" s="213"/>
      <c r="E165" s="213"/>
      <c r="F165" s="214"/>
      <c r="G165" s="213"/>
      <c r="H165" s="213"/>
      <c r="I165" s="201">
        <v>4</v>
      </c>
      <c r="J165" s="193" t="s">
        <v>24</v>
      </c>
      <c r="K165" s="194">
        <v>1</v>
      </c>
      <c r="L165" s="194">
        <v>5</v>
      </c>
      <c r="M165" s="194"/>
      <c r="N165" s="195"/>
      <c r="O165" s="196">
        <f t="shared" si="1"/>
        <v>6</v>
      </c>
      <c r="P165" s="196">
        <v>2244</v>
      </c>
      <c r="Q165" s="214"/>
    </row>
    <row r="166" spans="1:17" ht="18" customHeight="1" thickBot="1">
      <c r="A166" s="212"/>
      <c r="B166" s="215"/>
      <c r="C166" s="231" t="s">
        <v>0</v>
      </c>
      <c r="D166" s="231" t="s">
        <v>1</v>
      </c>
      <c r="E166" s="231" t="s">
        <v>2</v>
      </c>
      <c r="F166" s="231" t="s">
        <v>3</v>
      </c>
      <c r="G166" s="213"/>
      <c r="H166" s="213"/>
      <c r="I166" s="201">
        <v>5</v>
      </c>
      <c r="J166" s="193" t="s">
        <v>59</v>
      </c>
      <c r="K166" s="194">
        <v>2</v>
      </c>
      <c r="L166" s="194">
        <v>4</v>
      </c>
      <c r="M166" s="194"/>
      <c r="N166" s="195"/>
      <c r="O166" s="196">
        <f t="shared" si="1"/>
        <v>6</v>
      </c>
      <c r="P166" s="196">
        <v>2208</v>
      </c>
      <c r="Q166" s="214"/>
    </row>
    <row r="167" spans="1:17" ht="18" customHeight="1" thickBot="1">
      <c r="A167" s="233" t="s">
        <v>4</v>
      </c>
      <c r="B167" s="182" t="s">
        <v>22</v>
      </c>
      <c r="C167" s="183">
        <f>SUM(C168,C169,C170)-MIN(C168,C169,C170)</f>
        <v>248</v>
      </c>
      <c r="D167" s="183">
        <f>SUM(D168,D169,D170)-MIN(D168,D169,D170)</f>
        <v>291</v>
      </c>
      <c r="E167" s="183">
        <f>SUM(E168,E169,E170)-MIN(E168,E169,E170)</f>
        <v>266</v>
      </c>
      <c r="F167" s="184">
        <f>SUM(F168,F169,F170)-MIN(F168,F169,F170)</f>
        <v>245</v>
      </c>
      <c r="G167" s="234">
        <f>C167+D167+E167+F167</f>
        <v>1050</v>
      </c>
      <c r="H167" s="213"/>
      <c r="I167" s="192">
        <v>6</v>
      </c>
      <c r="J167" s="193" t="s">
        <v>21</v>
      </c>
      <c r="K167" s="194">
        <v>3</v>
      </c>
      <c r="L167" s="194">
        <v>2</v>
      </c>
      <c r="M167" s="194"/>
      <c r="N167" s="195"/>
      <c r="O167" s="196">
        <f t="shared" si="1"/>
        <v>5</v>
      </c>
      <c r="P167" s="196">
        <v>2182</v>
      </c>
      <c r="Q167" s="214"/>
    </row>
    <row r="168" spans="1:17" ht="18" customHeight="1">
      <c r="A168" s="227" t="s">
        <v>5</v>
      </c>
      <c r="B168" s="209" t="s">
        <v>47</v>
      </c>
      <c r="C168" s="191">
        <v>122</v>
      </c>
      <c r="D168" s="191">
        <v>137</v>
      </c>
      <c r="E168" s="191">
        <v>126</v>
      </c>
      <c r="F168" s="191">
        <v>136</v>
      </c>
      <c r="G168" s="228">
        <f>AVERAGE(C168:F168)</f>
        <v>130.25</v>
      </c>
      <c r="H168" s="213"/>
      <c r="I168" s="192">
        <v>7</v>
      </c>
      <c r="J168" s="193" t="s">
        <v>23</v>
      </c>
      <c r="K168" s="194">
        <v>4</v>
      </c>
      <c r="L168" s="194">
        <v>1</v>
      </c>
      <c r="M168" s="194"/>
      <c r="N168" s="195"/>
      <c r="O168" s="196">
        <f t="shared" si="1"/>
        <v>5</v>
      </c>
      <c r="P168" s="196">
        <v>2076</v>
      </c>
      <c r="Q168" s="214"/>
    </row>
    <row r="169" spans="1:17" ht="18" customHeight="1" thickBot="1">
      <c r="A169" s="227" t="s">
        <v>6</v>
      </c>
      <c r="B169" s="210" t="s">
        <v>48</v>
      </c>
      <c r="C169" s="198">
        <v>126</v>
      </c>
      <c r="D169" s="198">
        <v>154</v>
      </c>
      <c r="E169" s="198">
        <v>140</v>
      </c>
      <c r="F169" s="198">
        <v>109</v>
      </c>
      <c r="G169" s="228">
        <f>AVERAGE(C169:F169)</f>
        <v>132.25</v>
      </c>
      <c r="H169" s="213"/>
      <c r="I169" s="204">
        <v>8</v>
      </c>
      <c r="J169" s="205" t="s">
        <v>22</v>
      </c>
      <c r="K169" s="206">
        <v>2</v>
      </c>
      <c r="L169" s="206">
        <v>2</v>
      </c>
      <c r="M169" s="206"/>
      <c r="N169" s="207"/>
      <c r="O169" s="208">
        <f t="shared" si="1"/>
        <v>4</v>
      </c>
      <c r="P169" s="208">
        <v>2076</v>
      </c>
      <c r="Q169" s="214"/>
    </row>
    <row r="170" spans="1:17" ht="18" customHeight="1" thickBot="1">
      <c r="A170" s="227" t="s">
        <v>7</v>
      </c>
      <c r="B170" s="211"/>
      <c r="C170" s="200">
        <v>0</v>
      </c>
      <c r="D170" s="200">
        <v>0</v>
      </c>
      <c r="E170" s="200">
        <v>0</v>
      </c>
      <c r="F170" s="200">
        <v>0</v>
      </c>
      <c r="G170" s="228">
        <f>AVERAGE(C170:F170)</f>
        <v>0</v>
      </c>
      <c r="H170" s="213"/>
      <c r="I170" s="213"/>
      <c r="J170" s="213"/>
      <c r="K170" s="194"/>
      <c r="L170" s="194"/>
      <c r="M170" s="194"/>
      <c r="N170" s="194"/>
      <c r="O170" s="194"/>
      <c r="P170" s="194"/>
      <c r="Q170" s="214"/>
    </row>
    <row r="171" spans="1:17" ht="18" customHeight="1" thickBot="1">
      <c r="A171" s="212"/>
      <c r="B171" s="202"/>
      <c r="C171" s="180"/>
      <c r="D171" s="180"/>
      <c r="E171" s="180"/>
      <c r="F171" s="203"/>
      <c r="G171" s="213"/>
      <c r="H171" s="213"/>
      <c r="I171" s="213"/>
      <c r="J171" s="213"/>
      <c r="K171" s="194"/>
      <c r="L171" s="194"/>
      <c r="M171" s="194"/>
      <c r="N171" s="194"/>
      <c r="O171" s="194"/>
      <c r="P171" s="194"/>
      <c r="Q171" s="214"/>
    </row>
    <row r="172" spans="1:17" ht="18" customHeight="1" thickBot="1">
      <c r="A172" s="233" t="s">
        <v>4</v>
      </c>
      <c r="B172" s="182" t="s">
        <v>23</v>
      </c>
      <c r="C172" s="183">
        <f>SUM(C173,C174,C175)-MIN(C173,C174,C175)</f>
        <v>265</v>
      </c>
      <c r="D172" s="183">
        <f>SUM(D173,D174,D175)-MIN(D173,D174,D175)</f>
        <v>276</v>
      </c>
      <c r="E172" s="183">
        <f>SUM(E173,E174,E175)-MIN(E173,E174,E175)</f>
        <v>209</v>
      </c>
      <c r="F172" s="184">
        <f>SUM(F173,F174,F175)-MIN(F173,F174,F175)</f>
        <v>211</v>
      </c>
      <c r="G172" s="234">
        <f>C172+D172+E172+F172</f>
        <v>961</v>
      </c>
      <c r="H172" s="213"/>
      <c r="I172" s="213"/>
      <c r="J172" s="213"/>
      <c r="K172" s="194"/>
      <c r="L172" s="194"/>
      <c r="M172" s="194"/>
      <c r="N172" s="194"/>
      <c r="O172" s="194"/>
      <c r="P172" s="194"/>
      <c r="Q172" s="214"/>
    </row>
    <row r="173" spans="1:17" ht="18" customHeight="1">
      <c r="A173" s="227" t="s">
        <v>5</v>
      </c>
      <c r="B173" s="209" t="s">
        <v>56</v>
      </c>
      <c r="C173" s="191">
        <v>137</v>
      </c>
      <c r="D173" s="191">
        <v>146</v>
      </c>
      <c r="E173" s="191">
        <v>103</v>
      </c>
      <c r="F173" s="191">
        <v>90</v>
      </c>
      <c r="G173" s="228">
        <f>AVERAGE(C173:F173)</f>
        <v>119</v>
      </c>
      <c r="H173" s="213"/>
      <c r="I173" s="213"/>
      <c r="J173" s="213"/>
      <c r="K173" s="194"/>
      <c r="L173" s="194"/>
      <c r="M173" s="194"/>
      <c r="N173" s="194"/>
      <c r="O173" s="194"/>
      <c r="P173" s="194"/>
      <c r="Q173" s="214"/>
    </row>
    <row r="174" spans="1:17" ht="18" customHeight="1">
      <c r="A174" s="227" t="s">
        <v>6</v>
      </c>
      <c r="B174" s="210" t="s">
        <v>57</v>
      </c>
      <c r="C174" s="198">
        <v>128</v>
      </c>
      <c r="D174" s="198">
        <v>130</v>
      </c>
      <c r="E174" s="198">
        <v>106</v>
      </c>
      <c r="F174" s="198">
        <v>100</v>
      </c>
      <c r="G174" s="228">
        <f>AVERAGE(C174:F174)</f>
        <v>116</v>
      </c>
      <c r="H174" s="213"/>
      <c r="I174" s="213"/>
      <c r="J174" s="213"/>
      <c r="K174" s="194"/>
      <c r="L174" s="194"/>
      <c r="M174" s="194"/>
      <c r="N174" s="194"/>
      <c r="O174" s="194"/>
      <c r="P174" s="194"/>
      <c r="Q174" s="214"/>
    </row>
    <row r="175" spans="1:17" ht="18" customHeight="1" thickBot="1">
      <c r="A175" s="227" t="s">
        <v>7</v>
      </c>
      <c r="B175" s="211" t="s">
        <v>58</v>
      </c>
      <c r="C175" s="200">
        <v>106</v>
      </c>
      <c r="D175" s="200">
        <v>106</v>
      </c>
      <c r="E175" s="200">
        <v>102</v>
      </c>
      <c r="F175" s="200">
        <v>111</v>
      </c>
      <c r="G175" s="228">
        <f>AVERAGE(C175:F175)</f>
        <v>106.25</v>
      </c>
      <c r="H175" s="213"/>
      <c r="I175" s="213"/>
      <c r="J175" s="213"/>
      <c r="K175" s="194"/>
      <c r="L175" s="194"/>
      <c r="M175" s="194"/>
      <c r="N175" s="194"/>
      <c r="O175" s="194"/>
      <c r="P175" s="194"/>
      <c r="Q175" s="214"/>
    </row>
    <row r="176" spans="1:17" ht="18" customHeight="1" thickBot="1">
      <c r="A176" s="212"/>
      <c r="B176" s="202"/>
      <c r="C176" s="180"/>
      <c r="D176" s="180"/>
      <c r="E176" s="180"/>
      <c r="F176" s="203"/>
      <c r="G176" s="213"/>
      <c r="H176" s="213"/>
      <c r="I176" s="213"/>
      <c r="J176" s="213"/>
      <c r="K176" s="194"/>
      <c r="L176" s="194"/>
      <c r="M176" s="194"/>
      <c r="N176" s="194"/>
      <c r="O176" s="194"/>
      <c r="P176" s="194"/>
      <c r="Q176" s="214"/>
    </row>
    <row r="177" spans="1:17" ht="18" customHeight="1" thickBot="1">
      <c r="A177" s="233" t="s">
        <v>4</v>
      </c>
      <c r="B177" s="182" t="s">
        <v>24</v>
      </c>
      <c r="C177" s="183">
        <f>SUM(C178,C179,C180)-MIN(C178,C179,C180)</f>
        <v>361</v>
      </c>
      <c r="D177" s="183">
        <f>SUM(D178,D179,D180)-MIN(D178,D179,D180)</f>
        <v>274</v>
      </c>
      <c r="E177" s="183">
        <f>SUM(E178,E179,E180)-MIN(E178,E179,E180)</f>
        <v>345</v>
      </c>
      <c r="F177" s="184">
        <f>SUM(F178,F179,F180)-MIN(F178,F179,F180)</f>
        <v>279</v>
      </c>
      <c r="G177" s="234">
        <f>C177+D177+E177+F177</f>
        <v>1259</v>
      </c>
      <c r="H177" s="213"/>
      <c r="I177" s="213"/>
      <c r="J177" s="213"/>
      <c r="K177" s="194"/>
      <c r="L177" s="194"/>
      <c r="M177" s="194"/>
      <c r="N177" s="194"/>
      <c r="O177" s="194"/>
      <c r="P177" s="194"/>
      <c r="Q177" s="214"/>
    </row>
    <row r="178" spans="1:17" ht="18" customHeight="1">
      <c r="A178" s="227" t="s">
        <v>5</v>
      </c>
      <c r="B178" s="209" t="s">
        <v>93</v>
      </c>
      <c r="C178" s="191">
        <v>203</v>
      </c>
      <c r="D178" s="191">
        <v>149</v>
      </c>
      <c r="E178" s="191">
        <v>200</v>
      </c>
      <c r="F178" s="191">
        <v>156</v>
      </c>
      <c r="G178" s="228">
        <f>AVERAGE(C178:F178)</f>
        <v>177</v>
      </c>
      <c r="H178" s="213"/>
      <c r="I178" s="213"/>
      <c r="J178" s="213"/>
      <c r="K178" s="194"/>
      <c r="L178" s="194"/>
      <c r="M178" s="194"/>
      <c r="N178" s="194"/>
      <c r="O178" s="194"/>
      <c r="P178" s="194"/>
      <c r="Q178" s="214"/>
    </row>
    <row r="179" spans="1:17" ht="18" customHeight="1">
      <c r="A179" s="227" t="s">
        <v>6</v>
      </c>
      <c r="B179" s="210" t="s">
        <v>65</v>
      </c>
      <c r="C179" s="198">
        <v>144</v>
      </c>
      <c r="D179" s="198">
        <v>109</v>
      </c>
      <c r="E179" s="198">
        <v>105</v>
      </c>
      <c r="F179" s="198">
        <v>112</v>
      </c>
      <c r="G179" s="228">
        <f>AVERAGE(C179:F179)</f>
        <v>117.5</v>
      </c>
      <c r="H179" s="213"/>
      <c r="I179" s="213"/>
      <c r="J179" s="213"/>
      <c r="K179" s="194"/>
      <c r="L179" s="194"/>
      <c r="M179" s="194"/>
      <c r="N179" s="194"/>
      <c r="O179" s="194"/>
      <c r="P179" s="194"/>
      <c r="Q179" s="214"/>
    </row>
    <row r="180" spans="1:17" ht="18" customHeight="1" thickBot="1">
      <c r="A180" s="227" t="s">
        <v>7</v>
      </c>
      <c r="B180" s="211" t="s">
        <v>64</v>
      </c>
      <c r="C180" s="200">
        <v>158</v>
      </c>
      <c r="D180" s="200">
        <v>125</v>
      </c>
      <c r="E180" s="200">
        <v>145</v>
      </c>
      <c r="F180" s="200">
        <v>123</v>
      </c>
      <c r="G180" s="228">
        <f>AVERAGE(C180:F180)</f>
        <v>137.75</v>
      </c>
      <c r="H180" s="213"/>
      <c r="I180" s="213"/>
      <c r="J180" s="213"/>
      <c r="K180" s="194"/>
      <c r="L180" s="194"/>
      <c r="M180" s="194"/>
      <c r="N180" s="194"/>
      <c r="O180" s="194"/>
      <c r="P180" s="194"/>
      <c r="Q180" s="214"/>
    </row>
    <row r="181" spans="1:17" ht="18" customHeight="1" thickBot="1">
      <c r="A181" s="212"/>
      <c r="B181" s="202"/>
      <c r="C181" s="180"/>
      <c r="D181" s="180"/>
      <c r="E181" s="180"/>
      <c r="F181" s="203"/>
      <c r="G181" s="213"/>
      <c r="H181" s="213"/>
      <c r="I181" s="213"/>
      <c r="J181" s="213"/>
      <c r="K181" s="194"/>
      <c r="L181" s="194"/>
      <c r="M181" s="194"/>
      <c r="N181" s="194"/>
      <c r="O181" s="194"/>
      <c r="P181" s="194"/>
      <c r="Q181" s="214"/>
    </row>
    <row r="182" spans="1:17" ht="18" customHeight="1" thickBot="1">
      <c r="A182" s="233" t="s">
        <v>4</v>
      </c>
      <c r="B182" s="182" t="s">
        <v>59</v>
      </c>
      <c r="C182" s="183">
        <f>SUM(C183,C184,C185)-MIN(C183,C184,C185)</f>
        <v>251</v>
      </c>
      <c r="D182" s="183">
        <f>SUM(D183,D184,D185)-MIN(D183,D184,D185)</f>
        <v>323</v>
      </c>
      <c r="E182" s="183">
        <f>SUM(E183,E184,E185)-MIN(E183,E184,E185)</f>
        <v>320</v>
      </c>
      <c r="F182" s="184">
        <f>SUM(F183,F184,F185)-MIN(F183,F184,F185)</f>
        <v>316</v>
      </c>
      <c r="G182" s="234">
        <f>C182+D182+E182+F182</f>
        <v>1210</v>
      </c>
      <c r="H182" s="213"/>
      <c r="I182" s="213"/>
      <c r="J182" s="213"/>
      <c r="K182" s="194"/>
      <c r="L182" s="194"/>
      <c r="M182" s="194"/>
      <c r="N182" s="194"/>
      <c r="O182" s="194"/>
      <c r="P182" s="194"/>
      <c r="Q182" s="214"/>
    </row>
    <row r="183" spans="1:17" ht="18" customHeight="1">
      <c r="A183" s="227" t="s">
        <v>5</v>
      </c>
      <c r="B183" s="209" t="s">
        <v>92</v>
      </c>
      <c r="C183" s="191">
        <v>114</v>
      </c>
      <c r="D183" s="191">
        <v>169</v>
      </c>
      <c r="E183" s="191">
        <v>161</v>
      </c>
      <c r="F183" s="191">
        <v>175</v>
      </c>
      <c r="G183" s="228">
        <f>AVERAGE(C183:F183)</f>
        <v>154.75</v>
      </c>
      <c r="H183" s="213"/>
      <c r="I183" s="213"/>
      <c r="J183" s="213"/>
      <c r="K183" s="194"/>
      <c r="L183" s="194"/>
      <c r="M183" s="194"/>
      <c r="N183" s="194"/>
      <c r="O183" s="194"/>
      <c r="P183" s="194"/>
      <c r="Q183" s="214"/>
    </row>
    <row r="184" spans="1:17" ht="18" customHeight="1">
      <c r="A184" s="227" t="s">
        <v>6</v>
      </c>
      <c r="B184" s="210" t="s">
        <v>61</v>
      </c>
      <c r="C184" s="198">
        <v>100</v>
      </c>
      <c r="D184" s="198">
        <v>116</v>
      </c>
      <c r="E184" s="198">
        <v>112</v>
      </c>
      <c r="F184" s="198">
        <v>141</v>
      </c>
      <c r="G184" s="228">
        <f>AVERAGE(C184:F184)</f>
        <v>117.25</v>
      </c>
      <c r="H184" s="213"/>
      <c r="I184" s="213"/>
      <c r="J184" s="213"/>
      <c r="K184" s="194"/>
      <c r="L184" s="194"/>
      <c r="M184" s="194"/>
      <c r="N184" s="194"/>
      <c r="O184" s="194"/>
      <c r="P184" s="194"/>
      <c r="Q184" s="214"/>
    </row>
    <row r="185" spans="1:17" ht="18" customHeight="1" thickBot="1">
      <c r="A185" s="227" t="s">
        <v>7</v>
      </c>
      <c r="B185" s="211" t="s">
        <v>62</v>
      </c>
      <c r="C185" s="200">
        <v>137</v>
      </c>
      <c r="D185" s="200">
        <v>154</v>
      </c>
      <c r="E185" s="200">
        <v>159</v>
      </c>
      <c r="F185" s="200">
        <v>118</v>
      </c>
      <c r="G185" s="228">
        <f>AVERAGE(C185:F185)</f>
        <v>142</v>
      </c>
      <c r="H185" s="213"/>
      <c r="I185" s="213"/>
      <c r="J185" s="213"/>
      <c r="K185" s="194"/>
      <c r="L185" s="194"/>
      <c r="M185" s="194"/>
      <c r="N185" s="194"/>
      <c r="O185" s="194"/>
      <c r="P185" s="194"/>
      <c r="Q185" s="214"/>
    </row>
    <row r="186" spans="1:17" ht="18" customHeight="1" thickBot="1">
      <c r="A186" s="212"/>
      <c r="B186" s="213"/>
      <c r="C186" s="213"/>
      <c r="D186" s="213"/>
      <c r="E186" s="213"/>
      <c r="F186" s="213"/>
      <c r="G186" s="213"/>
      <c r="H186" s="213"/>
      <c r="I186" s="213"/>
      <c r="J186" s="213"/>
      <c r="K186" s="194"/>
      <c r="L186" s="194"/>
      <c r="M186" s="194"/>
      <c r="N186" s="194"/>
      <c r="O186" s="194"/>
      <c r="P186" s="194"/>
      <c r="Q186" s="214"/>
    </row>
    <row r="187" spans="1:17" ht="18" customHeight="1" thickBot="1">
      <c r="A187" s="233" t="s">
        <v>4</v>
      </c>
      <c r="B187" s="182" t="s">
        <v>68</v>
      </c>
      <c r="C187" s="183">
        <f>SUM(C188,C189,C190)-MIN(C188,C189,C190)</f>
        <v>233</v>
      </c>
      <c r="D187" s="183">
        <f>SUM(D188,D189,D190)-MIN(D188,D189,D190)</f>
        <v>225</v>
      </c>
      <c r="E187" s="183">
        <f>SUM(E188,E189,E190)-MIN(E188,E189,E190)</f>
        <v>300</v>
      </c>
      <c r="F187" s="184">
        <f>SUM(F188,F189,F190)-MIN(F188,F189,F190)</f>
        <v>317</v>
      </c>
      <c r="G187" s="234">
        <f>C187+D187+E187+F187</f>
        <v>1075</v>
      </c>
      <c r="H187" s="213"/>
      <c r="I187" s="213"/>
      <c r="J187" s="213"/>
      <c r="K187" s="194"/>
      <c r="L187" s="194"/>
      <c r="M187" s="194"/>
      <c r="N187" s="194"/>
      <c r="O187" s="194"/>
      <c r="P187" s="194"/>
      <c r="Q187" s="214"/>
    </row>
    <row r="188" spans="1:17" ht="18" customHeight="1">
      <c r="A188" s="227" t="s">
        <v>5</v>
      </c>
      <c r="B188" s="209" t="s">
        <v>70</v>
      </c>
      <c r="C188" s="191">
        <v>123</v>
      </c>
      <c r="D188" s="191">
        <v>109</v>
      </c>
      <c r="E188" s="191">
        <v>142</v>
      </c>
      <c r="F188" s="191">
        <v>124</v>
      </c>
      <c r="G188" s="228">
        <f>AVERAGE(C188:F188)</f>
        <v>124.5</v>
      </c>
      <c r="H188" s="213"/>
      <c r="I188" s="213"/>
      <c r="J188" s="213"/>
      <c r="K188" s="194"/>
      <c r="L188" s="194"/>
      <c r="M188" s="194"/>
      <c r="N188" s="194"/>
      <c r="O188" s="194"/>
      <c r="P188" s="194"/>
      <c r="Q188" s="214"/>
    </row>
    <row r="189" spans="1:17" ht="18" customHeight="1">
      <c r="A189" s="227" t="s">
        <v>6</v>
      </c>
      <c r="B189" s="210" t="s">
        <v>91</v>
      </c>
      <c r="C189" s="198">
        <v>101</v>
      </c>
      <c r="D189" s="198">
        <v>116</v>
      </c>
      <c r="E189" s="198">
        <v>158</v>
      </c>
      <c r="F189" s="198">
        <v>171</v>
      </c>
      <c r="G189" s="228">
        <f>AVERAGE(C189:F189)</f>
        <v>136.5</v>
      </c>
      <c r="H189" s="213"/>
      <c r="I189" s="213"/>
      <c r="J189" s="213"/>
      <c r="K189" s="194"/>
      <c r="L189" s="194"/>
      <c r="M189" s="194"/>
      <c r="N189" s="194"/>
      <c r="O189" s="194"/>
      <c r="P189" s="194"/>
      <c r="Q189" s="214"/>
    </row>
    <row r="190" spans="1:17" ht="18" customHeight="1" thickBot="1">
      <c r="A190" s="227" t="s">
        <v>7</v>
      </c>
      <c r="B190" s="211" t="s">
        <v>90</v>
      </c>
      <c r="C190" s="200">
        <v>110</v>
      </c>
      <c r="D190" s="200">
        <v>91</v>
      </c>
      <c r="E190" s="200">
        <v>139</v>
      </c>
      <c r="F190" s="200">
        <v>146</v>
      </c>
      <c r="G190" s="228">
        <f>AVERAGE(C190:F190)</f>
        <v>121.5</v>
      </c>
      <c r="H190" s="213"/>
      <c r="I190" s="213"/>
      <c r="J190" s="213"/>
      <c r="K190" s="194"/>
      <c r="L190" s="194"/>
      <c r="M190" s="194"/>
      <c r="N190" s="194"/>
      <c r="O190" s="194"/>
      <c r="P190" s="194"/>
      <c r="Q190" s="214"/>
    </row>
    <row r="191" spans="1:17" ht="12.75">
      <c r="A191" s="212"/>
      <c r="B191" s="213"/>
      <c r="C191" s="213"/>
      <c r="D191" s="213"/>
      <c r="E191" s="213"/>
      <c r="F191" s="213"/>
      <c r="G191" s="213"/>
      <c r="H191" s="213"/>
      <c r="I191" s="213"/>
      <c r="J191" s="213"/>
      <c r="K191" s="194"/>
      <c r="L191" s="194"/>
      <c r="M191" s="194"/>
      <c r="N191" s="194"/>
      <c r="O191" s="194"/>
      <c r="P191" s="194"/>
      <c r="Q191" s="214"/>
    </row>
    <row r="192" spans="1:17" ht="13.5" thickBot="1">
      <c r="A192" s="235"/>
      <c r="B192" s="236"/>
      <c r="C192" s="236"/>
      <c r="D192" s="236"/>
      <c r="E192" s="236"/>
      <c r="F192" s="236"/>
      <c r="G192" s="236"/>
      <c r="H192" s="236"/>
      <c r="I192" s="236"/>
      <c r="J192" s="236"/>
      <c r="K192" s="206"/>
      <c r="L192" s="206"/>
      <c r="M192" s="206"/>
      <c r="N192" s="206"/>
      <c r="O192" s="206"/>
      <c r="P192" s="206"/>
      <c r="Q192" s="237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100"/>
      <c r="L193" s="100"/>
      <c r="M193" s="100"/>
      <c r="N193" s="100"/>
      <c r="O193" s="100"/>
      <c r="P193" s="100"/>
      <c r="Q193" s="3"/>
    </row>
    <row r="194" spans="1:17" ht="26.25">
      <c r="A194" s="3"/>
      <c r="B194" s="4" t="s">
        <v>79</v>
      </c>
      <c r="C194" s="3"/>
      <c r="D194" s="3"/>
      <c r="E194" s="3"/>
      <c r="F194" s="3"/>
      <c r="G194" s="3"/>
      <c r="H194" s="3"/>
      <c r="I194" s="3"/>
      <c r="J194" s="3"/>
      <c r="K194" s="100"/>
      <c r="L194" s="100"/>
      <c r="M194" s="100"/>
      <c r="N194" s="100"/>
      <c r="O194" s="100"/>
      <c r="P194" s="100"/>
      <c r="Q194" s="3"/>
    </row>
    <row r="195" spans="1:17" ht="20.25">
      <c r="A195" s="3"/>
      <c r="B195" s="3"/>
      <c r="C195" s="3"/>
      <c r="D195" s="3"/>
      <c r="E195" s="3"/>
      <c r="F195" s="3"/>
      <c r="G195" s="3"/>
      <c r="H195" s="3"/>
      <c r="I195" s="5" t="s">
        <v>82</v>
      </c>
      <c r="J195" s="3"/>
      <c r="K195" s="100"/>
      <c r="L195" s="100"/>
      <c r="M195" s="100"/>
      <c r="N195" s="100"/>
      <c r="O195" s="100"/>
      <c r="P195" s="100"/>
      <c r="Q195" s="3"/>
    </row>
    <row r="196" spans="1:17" ht="16.5" thickBot="1">
      <c r="A196" s="3"/>
      <c r="B196" s="3"/>
      <c r="C196" s="6" t="s">
        <v>0</v>
      </c>
      <c r="D196" s="6" t="s">
        <v>1</v>
      </c>
      <c r="E196" s="6" t="s">
        <v>2</v>
      </c>
      <c r="F196" s="6" t="s">
        <v>3</v>
      </c>
      <c r="G196" s="7" t="s">
        <v>8</v>
      </c>
      <c r="H196" s="6"/>
      <c r="I196" s="3"/>
      <c r="J196" s="3"/>
      <c r="K196" s="100"/>
      <c r="L196" s="100"/>
      <c r="M196" s="100"/>
      <c r="N196" s="100"/>
      <c r="O196" s="100"/>
      <c r="P196" s="100"/>
      <c r="Q196" s="3"/>
    </row>
    <row r="197" spans="1:17" ht="18.75" thickBot="1">
      <c r="A197" s="8" t="s">
        <v>4</v>
      </c>
      <c r="B197" s="9" t="s">
        <v>11</v>
      </c>
      <c r="C197" s="10">
        <f>SUM(C198,C199,C200)-MIN(C198,C199,C200)</f>
        <v>358</v>
      </c>
      <c r="D197" s="10">
        <f>SUM(D198,D199,D200)-MIN(D198,D199,D200)</f>
        <v>413</v>
      </c>
      <c r="E197" s="10">
        <f>SUM(E198,E199,E200)-MIN(E198,E199,E200)</f>
        <v>386</v>
      </c>
      <c r="F197" s="11">
        <f>SUM(F198,F199,F200)-MIN(F198,F199,F200)</f>
        <v>363</v>
      </c>
      <c r="G197" s="12">
        <f>C197+D197+E197+F197</f>
        <v>1520</v>
      </c>
      <c r="H197" s="3"/>
      <c r="I197" s="13">
        <v>1</v>
      </c>
      <c r="J197" s="14" t="s">
        <v>13</v>
      </c>
      <c r="K197" s="94">
        <v>362</v>
      </c>
      <c r="L197" s="94">
        <v>382</v>
      </c>
      <c r="M197" s="94">
        <v>373</v>
      </c>
      <c r="N197" s="95">
        <v>419</v>
      </c>
      <c r="O197" s="15">
        <v>1536</v>
      </c>
      <c r="P197" s="15">
        <v>5</v>
      </c>
      <c r="Q197" s="3"/>
    </row>
    <row r="198" spans="1:17" ht="18">
      <c r="A198" s="16" t="s">
        <v>5</v>
      </c>
      <c r="B198" s="17" t="s">
        <v>25</v>
      </c>
      <c r="C198" s="18">
        <v>207</v>
      </c>
      <c r="D198" s="18">
        <v>211</v>
      </c>
      <c r="E198" s="18">
        <v>158</v>
      </c>
      <c r="F198" s="18">
        <v>165</v>
      </c>
      <c r="G198" s="19">
        <f>AVERAGE(C198:F198)</f>
        <v>185.25</v>
      </c>
      <c r="H198" s="3"/>
      <c r="I198" s="20">
        <v>2</v>
      </c>
      <c r="J198" s="21" t="s">
        <v>11</v>
      </c>
      <c r="K198" s="96">
        <v>358</v>
      </c>
      <c r="L198" s="96">
        <v>413</v>
      </c>
      <c r="M198" s="96">
        <v>386</v>
      </c>
      <c r="N198" s="97">
        <v>363</v>
      </c>
      <c r="O198" s="24">
        <v>1520</v>
      </c>
      <c r="P198" s="24">
        <v>4</v>
      </c>
      <c r="Q198" s="3"/>
    </row>
    <row r="199" spans="1:17" ht="18">
      <c r="A199" s="16" t="s">
        <v>6</v>
      </c>
      <c r="B199" s="25" t="s">
        <v>26</v>
      </c>
      <c r="C199" s="26">
        <v>148</v>
      </c>
      <c r="D199" s="26">
        <v>202</v>
      </c>
      <c r="E199" s="26">
        <v>200</v>
      </c>
      <c r="F199" s="26">
        <v>198</v>
      </c>
      <c r="G199" s="19">
        <f>AVERAGE(C199:F199)</f>
        <v>187</v>
      </c>
      <c r="H199" s="3"/>
      <c r="I199" s="20">
        <v>3</v>
      </c>
      <c r="J199" s="21" t="s">
        <v>52</v>
      </c>
      <c r="K199" s="96">
        <v>361</v>
      </c>
      <c r="L199" s="96">
        <v>389</v>
      </c>
      <c r="M199" s="96">
        <v>365</v>
      </c>
      <c r="N199" s="97">
        <v>386</v>
      </c>
      <c r="O199" s="24">
        <v>1501</v>
      </c>
      <c r="P199" s="24">
        <v>4</v>
      </c>
      <c r="Q199" s="3"/>
    </row>
    <row r="200" spans="1:17" ht="18.75" thickBot="1">
      <c r="A200" s="16" t="s">
        <v>7</v>
      </c>
      <c r="B200" s="27" t="s">
        <v>27</v>
      </c>
      <c r="C200" s="28">
        <v>151</v>
      </c>
      <c r="D200" s="28">
        <v>160</v>
      </c>
      <c r="E200" s="28">
        <v>186</v>
      </c>
      <c r="F200" s="28">
        <v>150</v>
      </c>
      <c r="G200" s="19">
        <f>AVERAGE(C200:F200)</f>
        <v>161.75</v>
      </c>
      <c r="H200" s="3"/>
      <c r="I200" s="20">
        <v>4</v>
      </c>
      <c r="J200" s="21" t="s">
        <v>12</v>
      </c>
      <c r="K200" s="96">
        <v>352</v>
      </c>
      <c r="L200" s="96">
        <v>366</v>
      </c>
      <c r="M200" s="96">
        <v>395</v>
      </c>
      <c r="N200" s="97">
        <v>386</v>
      </c>
      <c r="O200" s="24">
        <v>1499</v>
      </c>
      <c r="P200" s="24">
        <v>3</v>
      </c>
      <c r="Q200" s="3"/>
    </row>
    <row r="201" spans="1:17" ht="18.75" thickBot="1">
      <c r="A201" s="3"/>
      <c r="B201" s="29"/>
      <c r="C201" s="30"/>
      <c r="D201" s="30"/>
      <c r="E201" s="30"/>
      <c r="F201" s="31"/>
      <c r="G201" s="3"/>
      <c r="H201" s="3"/>
      <c r="I201" s="20">
        <v>5</v>
      </c>
      <c r="J201" s="21" t="s">
        <v>15</v>
      </c>
      <c r="K201" s="96">
        <v>327</v>
      </c>
      <c r="L201" s="96">
        <v>364</v>
      </c>
      <c r="M201" s="96">
        <v>339</v>
      </c>
      <c r="N201" s="97">
        <v>326</v>
      </c>
      <c r="O201" s="24">
        <v>1356</v>
      </c>
      <c r="P201" s="24">
        <v>3</v>
      </c>
      <c r="Q201" s="3"/>
    </row>
    <row r="202" spans="1:17" ht="18.75" thickBot="1">
      <c r="A202" s="8" t="s">
        <v>4</v>
      </c>
      <c r="B202" s="9" t="s">
        <v>12</v>
      </c>
      <c r="C202" s="10">
        <f>SUM(C203,C204,C205)-MIN(C203,C204,C205)</f>
        <v>352</v>
      </c>
      <c r="D202" s="10">
        <f>SUM(D203,D204,D205)-MIN(D203,D204,D205)</f>
        <v>366</v>
      </c>
      <c r="E202" s="10">
        <f>SUM(E203,E204,E205)-MIN(E203,E204,E205)</f>
        <v>395</v>
      </c>
      <c r="F202" s="11">
        <f>SUM(F203,F204,F205)-MIN(F203,F204,F205)</f>
        <v>386</v>
      </c>
      <c r="G202" s="12">
        <f>C202+D202+E202+F202</f>
        <v>1499</v>
      </c>
      <c r="H202" s="3"/>
      <c r="I202" s="20">
        <v>6</v>
      </c>
      <c r="J202" s="21" t="s">
        <v>14</v>
      </c>
      <c r="K202" s="96">
        <v>327</v>
      </c>
      <c r="L202" s="96">
        <v>305</v>
      </c>
      <c r="M202" s="96">
        <v>331</v>
      </c>
      <c r="N202" s="97">
        <v>314</v>
      </c>
      <c r="O202" s="24">
        <v>1277</v>
      </c>
      <c r="P202" s="24">
        <v>2</v>
      </c>
      <c r="Q202" s="3"/>
    </row>
    <row r="203" spans="1:17" ht="18">
      <c r="A203" s="16" t="s">
        <v>5</v>
      </c>
      <c r="B203" s="17" t="s">
        <v>28</v>
      </c>
      <c r="C203" s="18">
        <v>144</v>
      </c>
      <c r="D203" s="18">
        <v>200</v>
      </c>
      <c r="E203" s="18">
        <v>161</v>
      </c>
      <c r="F203" s="18">
        <v>153</v>
      </c>
      <c r="G203" s="19">
        <f>AVERAGE(C203:F203)</f>
        <v>164.5</v>
      </c>
      <c r="H203" s="3"/>
      <c r="I203" s="20">
        <v>7</v>
      </c>
      <c r="J203" s="21" t="s">
        <v>17</v>
      </c>
      <c r="K203" s="96">
        <v>284</v>
      </c>
      <c r="L203" s="96">
        <v>257</v>
      </c>
      <c r="M203" s="96">
        <v>320</v>
      </c>
      <c r="N203" s="97">
        <v>324</v>
      </c>
      <c r="O203" s="24">
        <v>1185</v>
      </c>
      <c r="P203" s="24">
        <v>2</v>
      </c>
      <c r="Q203" s="3"/>
    </row>
    <row r="204" spans="1:17" ht="18">
      <c r="A204" s="16" t="s">
        <v>6</v>
      </c>
      <c r="B204" s="25" t="s">
        <v>29</v>
      </c>
      <c r="C204" s="26">
        <v>184</v>
      </c>
      <c r="D204" s="26">
        <v>157</v>
      </c>
      <c r="E204" s="26">
        <v>207</v>
      </c>
      <c r="F204" s="26">
        <v>213</v>
      </c>
      <c r="G204" s="19">
        <f>AVERAGE(C204:F204)</f>
        <v>190.25</v>
      </c>
      <c r="H204" s="3"/>
      <c r="I204" s="20">
        <v>8</v>
      </c>
      <c r="J204" s="21" t="s">
        <v>20</v>
      </c>
      <c r="K204" s="96">
        <v>325</v>
      </c>
      <c r="L204" s="96">
        <v>296</v>
      </c>
      <c r="M204" s="96">
        <v>263</v>
      </c>
      <c r="N204" s="97">
        <v>271</v>
      </c>
      <c r="O204" s="24">
        <v>1155</v>
      </c>
      <c r="P204" s="24">
        <v>1</v>
      </c>
      <c r="Q204" s="3"/>
    </row>
    <row r="205" spans="1:17" ht="18.75" thickBot="1">
      <c r="A205" s="16" t="s">
        <v>7</v>
      </c>
      <c r="B205" s="27" t="s">
        <v>30</v>
      </c>
      <c r="C205" s="28">
        <v>168</v>
      </c>
      <c r="D205" s="28">
        <v>166</v>
      </c>
      <c r="E205" s="28">
        <v>188</v>
      </c>
      <c r="F205" s="28">
        <v>173</v>
      </c>
      <c r="G205" s="19">
        <f>AVERAGE(C205:F205)</f>
        <v>173.75</v>
      </c>
      <c r="H205" s="3"/>
      <c r="I205" s="32">
        <v>9</v>
      </c>
      <c r="J205" s="33" t="s">
        <v>16</v>
      </c>
      <c r="K205" s="98">
        <v>246</v>
      </c>
      <c r="L205" s="98">
        <v>298</v>
      </c>
      <c r="M205" s="98">
        <v>297</v>
      </c>
      <c r="N205" s="99">
        <v>292</v>
      </c>
      <c r="O205" s="36">
        <v>1133</v>
      </c>
      <c r="P205" s="36">
        <v>1</v>
      </c>
      <c r="Q205" s="3"/>
    </row>
    <row r="206" spans="1:17" ht="18.75" thickBot="1">
      <c r="A206" s="3"/>
      <c r="B206" s="29"/>
      <c r="C206" s="30"/>
      <c r="D206" s="30"/>
      <c r="E206" s="30"/>
      <c r="F206" s="31"/>
      <c r="G206" s="3"/>
      <c r="H206" s="3"/>
      <c r="I206" s="37"/>
      <c r="J206" s="3"/>
      <c r="K206" s="100"/>
      <c r="L206" s="100"/>
      <c r="M206" s="100"/>
      <c r="N206" s="100"/>
      <c r="O206" s="100"/>
      <c r="P206" s="100"/>
      <c r="Q206" s="3"/>
    </row>
    <row r="207" spans="1:17" ht="18.75" thickBot="1">
      <c r="A207" s="8" t="s">
        <v>4</v>
      </c>
      <c r="B207" s="9" t="s">
        <v>13</v>
      </c>
      <c r="C207" s="10">
        <f>SUM(C208,C209,C210)-MIN(C208,C209,C210)</f>
        <v>362</v>
      </c>
      <c r="D207" s="10">
        <f>SUM(D208,D209,D210)-MIN(D208,D209,D210)</f>
        <v>382</v>
      </c>
      <c r="E207" s="10">
        <f>SUM(E208,E209,E210)-MIN(E208,E209,E210)</f>
        <v>373</v>
      </c>
      <c r="F207" s="11">
        <f>SUM(F208,F209,F210)-MIN(F208,F209,F210)</f>
        <v>419</v>
      </c>
      <c r="G207" s="12">
        <f>C207+D207+E207+F207</f>
        <v>1536</v>
      </c>
      <c r="H207" s="3"/>
      <c r="I207" s="37"/>
      <c r="J207" s="3"/>
      <c r="K207" s="100"/>
      <c r="L207" s="100"/>
      <c r="M207" s="100"/>
      <c r="N207" s="100"/>
      <c r="O207" s="100"/>
      <c r="P207" s="100"/>
      <c r="Q207" s="3"/>
    </row>
    <row r="208" spans="1:17" ht="18">
      <c r="A208" s="16" t="s">
        <v>5</v>
      </c>
      <c r="B208" s="17" t="s">
        <v>31</v>
      </c>
      <c r="C208" s="18">
        <v>200</v>
      </c>
      <c r="D208" s="18">
        <v>190</v>
      </c>
      <c r="E208" s="18">
        <v>221</v>
      </c>
      <c r="F208" s="18">
        <v>213</v>
      </c>
      <c r="G208" s="19">
        <f>AVERAGE(C208:F208)</f>
        <v>206</v>
      </c>
      <c r="H208" s="3"/>
      <c r="I208" s="37"/>
      <c r="J208" s="3"/>
      <c r="K208" s="100"/>
      <c r="L208" s="100"/>
      <c r="M208" s="100"/>
      <c r="N208" s="100"/>
      <c r="O208" s="100"/>
      <c r="P208" s="100"/>
      <c r="Q208" s="3"/>
    </row>
    <row r="209" spans="1:17" ht="18">
      <c r="A209" s="16" t="s">
        <v>6</v>
      </c>
      <c r="B209" s="25" t="s">
        <v>32</v>
      </c>
      <c r="C209" s="26">
        <v>162</v>
      </c>
      <c r="D209" s="26">
        <v>192</v>
      </c>
      <c r="E209" s="26">
        <v>138</v>
      </c>
      <c r="F209" s="26">
        <v>193</v>
      </c>
      <c r="G209" s="19">
        <f>AVERAGE(C209:F209)</f>
        <v>171.25</v>
      </c>
      <c r="H209" s="3"/>
      <c r="I209" s="37"/>
      <c r="J209" s="3"/>
      <c r="K209" s="100"/>
      <c r="L209" s="100"/>
      <c r="M209" s="100"/>
      <c r="N209" s="100"/>
      <c r="O209" s="100"/>
      <c r="P209" s="100"/>
      <c r="Q209" s="3"/>
    </row>
    <row r="210" spans="1:17" ht="18.75" thickBot="1">
      <c r="A210" s="16" t="s">
        <v>7</v>
      </c>
      <c r="B210" s="27" t="s">
        <v>33</v>
      </c>
      <c r="C210" s="28">
        <v>156</v>
      </c>
      <c r="D210" s="28">
        <v>189</v>
      </c>
      <c r="E210" s="28">
        <v>152</v>
      </c>
      <c r="F210" s="28">
        <v>206</v>
      </c>
      <c r="G210" s="19">
        <f>AVERAGE(C210:F210)</f>
        <v>175.75</v>
      </c>
      <c r="H210" s="3"/>
      <c r="I210" s="37"/>
      <c r="J210" s="3"/>
      <c r="K210" s="100"/>
      <c r="L210" s="100"/>
      <c r="M210" s="100"/>
      <c r="N210" s="100"/>
      <c r="O210" s="100"/>
      <c r="P210" s="100"/>
      <c r="Q210" s="3"/>
    </row>
    <row r="211" spans="1:17" ht="21" thickBot="1">
      <c r="A211" s="3"/>
      <c r="B211" s="29"/>
      <c r="C211" s="30"/>
      <c r="D211" s="30"/>
      <c r="E211" s="30"/>
      <c r="F211" s="31"/>
      <c r="G211" s="3"/>
      <c r="H211" s="3"/>
      <c r="I211" s="5" t="s">
        <v>78</v>
      </c>
      <c r="J211" s="3"/>
      <c r="K211" s="100"/>
      <c r="L211" s="100"/>
      <c r="M211" s="100"/>
      <c r="N211" s="100"/>
      <c r="O211" s="100"/>
      <c r="P211" s="100"/>
      <c r="Q211" s="3"/>
    </row>
    <row r="212" spans="1:17" ht="18.75" thickBot="1">
      <c r="A212" s="8" t="s">
        <v>4</v>
      </c>
      <c r="B212" s="9" t="s">
        <v>14</v>
      </c>
      <c r="C212" s="10">
        <f>SUM(C213,C214,C215)-MIN(C213,C214,C215)</f>
        <v>327</v>
      </c>
      <c r="D212" s="10">
        <f>SUM(D213,D214,D215)-MIN(D213,D214,D215)</f>
        <v>305</v>
      </c>
      <c r="E212" s="10">
        <f>SUM(E213,E214,E215)-MIN(E213,E214,E215)</f>
        <v>331</v>
      </c>
      <c r="F212" s="11">
        <f>SUM(F213,F214,F215)-MIN(F213,F214,F215)</f>
        <v>314</v>
      </c>
      <c r="G212" s="12">
        <f>C212+D212+E212+F212</f>
        <v>1277</v>
      </c>
      <c r="H212" s="3"/>
      <c r="I212" s="171" t="s">
        <v>95</v>
      </c>
      <c r="J212" s="147"/>
      <c r="K212" s="148" t="s">
        <v>96</v>
      </c>
      <c r="L212" s="148" t="s">
        <v>97</v>
      </c>
      <c r="M212" s="148" t="s">
        <v>98</v>
      </c>
      <c r="N212" s="149" t="s">
        <v>99</v>
      </c>
      <c r="O212" s="150" t="s">
        <v>101</v>
      </c>
      <c r="P212" s="150" t="s">
        <v>105</v>
      </c>
      <c r="Q212" s="3"/>
    </row>
    <row r="213" spans="1:17" ht="18">
      <c r="A213" s="16" t="s">
        <v>5</v>
      </c>
      <c r="B213" s="38" t="s">
        <v>34</v>
      </c>
      <c r="C213" s="18">
        <v>157</v>
      </c>
      <c r="D213" s="18">
        <v>151</v>
      </c>
      <c r="E213" s="18">
        <v>137</v>
      </c>
      <c r="F213" s="18">
        <v>139</v>
      </c>
      <c r="G213" s="19">
        <f>AVERAGE(C213:F213)</f>
        <v>146</v>
      </c>
      <c r="H213" s="3"/>
      <c r="I213" s="146">
        <v>1</v>
      </c>
      <c r="J213" s="147" t="s">
        <v>11</v>
      </c>
      <c r="K213" s="148">
        <v>5</v>
      </c>
      <c r="L213" s="148">
        <v>4</v>
      </c>
      <c r="M213" s="148">
        <v>4</v>
      </c>
      <c r="N213" s="149"/>
      <c r="O213" s="150">
        <f aca="true" t="shared" si="2" ref="O213:O221">K213+L213+M213+N213</f>
        <v>13</v>
      </c>
      <c r="P213" s="150">
        <v>4457</v>
      </c>
      <c r="Q213" s="3"/>
    </row>
    <row r="214" spans="1:17" ht="18">
      <c r="A214" s="16" t="s">
        <v>6</v>
      </c>
      <c r="B214" s="39" t="s">
        <v>35</v>
      </c>
      <c r="C214" s="26">
        <v>170</v>
      </c>
      <c r="D214" s="26">
        <v>154</v>
      </c>
      <c r="E214" s="26">
        <v>177</v>
      </c>
      <c r="F214" s="26">
        <v>175</v>
      </c>
      <c r="G214" s="19">
        <f>AVERAGE(C214:F214)</f>
        <v>169</v>
      </c>
      <c r="H214" s="3"/>
      <c r="I214" s="153">
        <v>2</v>
      </c>
      <c r="J214" s="154" t="s">
        <v>12</v>
      </c>
      <c r="K214" s="155">
        <v>4</v>
      </c>
      <c r="L214" s="155">
        <v>5</v>
      </c>
      <c r="M214" s="155">
        <v>3</v>
      </c>
      <c r="N214" s="156"/>
      <c r="O214" s="157">
        <f t="shared" si="2"/>
        <v>12</v>
      </c>
      <c r="P214" s="157">
        <v>4456</v>
      </c>
      <c r="Q214" s="3"/>
    </row>
    <row r="215" spans="1:17" ht="18.75" thickBot="1">
      <c r="A215" s="16" t="s">
        <v>7</v>
      </c>
      <c r="B215" s="40" t="s">
        <v>36</v>
      </c>
      <c r="C215" s="28">
        <v>128</v>
      </c>
      <c r="D215" s="28">
        <v>149</v>
      </c>
      <c r="E215" s="28">
        <v>154</v>
      </c>
      <c r="F215" s="28">
        <v>138</v>
      </c>
      <c r="G215" s="19">
        <f>AVERAGE(C215:F215)</f>
        <v>142.25</v>
      </c>
      <c r="H215" s="3"/>
      <c r="I215" s="153">
        <v>3</v>
      </c>
      <c r="J215" s="154" t="s">
        <v>52</v>
      </c>
      <c r="K215" s="155">
        <v>3</v>
      </c>
      <c r="L215" s="155">
        <v>4</v>
      </c>
      <c r="M215" s="155">
        <v>4</v>
      </c>
      <c r="N215" s="156"/>
      <c r="O215" s="157">
        <f t="shared" si="2"/>
        <v>11</v>
      </c>
      <c r="P215" s="157">
        <v>4309</v>
      </c>
      <c r="Q215" s="3"/>
    </row>
    <row r="216" spans="1:17" ht="15.75">
      <c r="A216" s="3"/>
      <c r="B216" s="41"/>
      <c r="C216" s="22"/>
      <c r="D216" s="22"/>
      <c r="E216" s="22"/>
      <c r="F216" s="23"/>
      <c r="G216" s="3"/>
      <c r="H216" s="3"/>
      <c r="I216" s="153">
        <v>4</v>
      </c>
      <c r="J216" s="154" t="s">
        <v>13</v>
      </c>
      <c r="K216" s="155">
        <v>4</v>
      </c>
      <c r="L216" s="155">
        <v>2</v>
      </c>
      <c r="M216" s="155">
        <v>5</v>
      </c>
      <c r="N216" s="156"/>
      <c r="O216" s="157">
        <f t="shared" si="2"/>
        <v>11</v>
      </c>
      <c r="P216" s="157">
        <v>4259</v>
      </c>
      <c r="Q216" s="3"/>
    </row>
    <row r="217" spans="1:17" ht="21" thickBot="1">
      <c r="A217" s="3"/>
      <c r="B217" s="42"/>
      <c r="C217" s="6" t="s">
        <v>0</v>
      </c>
      <c r="D217" s="6" t="s">
        <v>1</v>
      </c>
      <c r="E217" s="6" t="s">
        <v>2</v>
      </c>
      <c r="F217" s="6" t="s">
        <v>3</v>
      </c>
      <c r="G217" s="3"/>
      <c r="H217" s="3"/>
      <c r="I217" s="153">
        <v>5</v>
      </c>
      <c r="J217" s="154" t="s">
        <v>15</v>
      </c>
      <c r="K217" s="155">
        <v>3</v>
      </c>
      <c r="L217" s="155">
        <v>3</v>
      </c>
      <c r="M217" s="155">
        <v>3</v>
      </c>
      <c r="N217" s="156"/>
      <c r="O217" s="157">
        <f t="shared" si="2"/>
        <v>9</v>
      </c>
      <c r="P217" s="157">
        <v>4034</v>
      </c>
      <c r="Q217" s="3"/>
    </row>
    <row r="218" spans="1:17" ht="18.75" thickBot="1">
      <c r="A218" s="8" t="s">
        <v>4</v>
      </c>
      <c r="B218" s="9" t="s">
        <v>15</v>
      </c>
      <c r="C218" s="10">
        <f>SUM(C219,C220,C221)-MIN(C219,C220,C221)</f>
        <v>327</v>
      </c>
      <c r="D218" s="10">
        <f>SUM(D219,D220,D221)-MIN(D219,D220,D221)</f>
        <v>364</v>
      </c>
      <c r="E218" s="10">
        <f>SUM(E219,E220,E221)-MIN(E219,E220,E221)</f>
        <v>339</v>
      </c>
      <c r="F218" s="11">
        <f>SUM(F219,F220,F221)-MIN(F219,F220,F221)</f>
        <v>326</v>
      </c>
      <c r="G218" s="12">
        <f>C218+D218+E218+F218</f>
        <v>1356</v>
      </c>
      <c r="H218" s="3"/>
      <c r="I218" s="153">
        <v>6</v>
      </c>
      <c r="J218" s="154" t="s">
        <v>14</v>
      </c>
      <c r="K218" s="155">
        <v>1</v>
      </c>
      <c r="L218" s="155">
        <v>3</v>
      </c>
      <c r="M218" s="155">
        <v>2</v>
      </c>
      <c r="N218" s="156"/>
      <c r="O218" s="157">
        <f t="shared" si="2"/>
        <v>6</v>
      </c>
      <c r="P218" s="157">
        <v>3837</v>
      </c>
      <c r="Q218" s="3"/>
    </row>
    <row r="219" spans="1:17" ht="18">
      <c r="A219" s="16" t="s">
        <v>5</v>
      </c>
      <c r="B219" s="38" t="s">
        <v>66</v>
      </c>
      <c r="C219" s="18">
        <v>158</v>
      </c>
      <c r="D219" s="18">
        <v>156</v>
      </c>
      <c r="E219" s="18">
        <v>191</v>
      </c>
      <c r="F219" s="18">
        <v>129</v>
      </c>
      <c r="G219" s="19">
        <f>AVERAGE(C219:F219)</f>
        <v>158.5</v>
      </c>
      <c r="H219" s="3"/>
      <c r="I219" s="153">
        <v>7</v>
      </c>
      <c r="J219" s="154" t="s">
        <v>16</v>
      </c>
      <c r="K219" s="155">
        <v>2</v>
      </c>
      <c r="L219" s="155">
        <v>2</v>
      </c>
      <c r="M219" s="155">
        <v>1</v>
      </c>
      <c r="N219" s="156"/>
      <c r="O219" s="157">
        <f t="shared" si="2"/>
        <v>5</v>
      </c>
      <c r="P219" s="157">
        <v>3593</v>
      </c>
      <c r="Q219" s="3"/>
    </row>
    <row r="220" spans="1:17" ht="18">
      <c r="A220" s="16" t="s">
        <v>6</v>
      </c>
      <c r="B220" s="39" t="s">
        <v>67</v>
      </c>
      <c r="C220" s="26">
        <v>152</v>
      </c>
      <c r="D220" s="26">
        <v>167</v>
      </c>
      <c r="E220" s="26">
        <v>121</v>
      </c>
      <c r="F220" s="26">
        <v>159</v>
      </c>
      <c r="G220" s="19">
        <f>AVERAGE(C220:F220)</f>
        <v>149.75</v>
      </c>
      <c r="H220" s="3"/>
      <c r="I220" s="153">
        <v>8</v>
      </c>
      <c r="J220" s="154" t="s">
        <v>20</v>
      </c>
      <c r="K220" s="155">
        <v>2</v>
      </c>
      <c r="L220" s="155">
        <v>1</v>
      </c>
      <c r="M220" s="155">
        <v>1</v>
      </c>
      <c r="N220" s="156"/>
      <c r="O220" s="157">
        <f t="shared" si="2"/>
        <v>4</v>
      </c>
      <c r="P220" s="157">
        <v>3624</v>
      </c>
      <c r="Q220" s="3"/>
    </row>
    <row r="221" spans="1:17" ht="18.75" thickBot="1">
      <c r="A221" s="16" t="s">
        <v>7</v>
      </c>
      <c r="B221" s="40" t="s">
        <v>88</v>
      </c>
      <c r="C221" s="28">
        <v>169</v>
      </c>
      <c r="D221" s="28">
        <v>197</v>
      </c>
      <c r="E221" s="28">
        <v>148</v>
      </c>
      <c r="F221" s="28">
        <v>167</v>
      </c>
      <c r="G221" s="19">
        <f>AVERAGE(C221:F221)</f>
        <v>170.25</v>
      </c>
      <c r="H221" s="3"/>
      <c r="I221" s="165">
        <v>9</v>
      </c>
      <c r="J221" s="166" t="s">
        <v>17</v>
      </c>
      <c r="K221" s="167">
        <v>1</v>
      </c>
      <c r="L221" s="167">
        <v>1</v>
      </c>
      <c r="M221" s="167">
        <v>2</v>
      </c>
      <c r="N221" s="168"/>
      <c r="O221" s="169">
        <f t="shared" si="2"/>
        <v>4</v>
      </c>
      <c r="P221" s="169">
        <v>3457</v>
      </c>
      <c r="Q221" s="3"/>
    </row>
    <row r="222" spans="1:17" ht="18.75" thickBot="1">
      <c r="A222" s="3"/>
      <c r="B222" s="29"/>
      <c r="C222" s="30"/>
      <c r="D222" s="30"/>
      <c r="E222" s="30"/>
      <c r="F222" s="31"/>
      <c r="G222" s="3"/>
      <c r="H222" s="3"/>
      <c r="I222" s="3"/>
      <c r="J222" s="3"/>
      <c r="K222" s="100"/>
      <c r="L222" s="100"/>
      <c r="M222" s="100"/>
      <c r="N222" s="100"/>
      <c r="O222" s="100"/>
      <c r="P222" s="100"/>
      <c r="Q222" s="3"/>
    </row>
    <row r="223" spans="1:17" ht="18.75" thickBot="1">
      <c r="A223" s="8" t="s">
        <v>4</v>
      </c>
      <c r="B223" s="9" t="s">
        <v>16</v>
      </c>
      <c r="C223" s="10">
        <f>SUM(C224,C225,C226)-MIN(C224,C225,C226)</f>
        <v>246</v>
      </c>
      <c r="D223" s="10">
        <f>SUM(D224,D225,D226)-MIN(D224,D225,D226)</f>
        <v>298</v>
      </c>
      <c r="E223" s="10">
        <f>SUM(E224,E225,E226)-MIN(E224,E225,E226)</f>
        <v>297</v>
      </c>
      <c r="F223" s="11">
        <f>SUM(F224,F225,F226)-MIN(F224,F225,F226)</f>
        <v>292</v>
      </c>
      <c r="G223" s="12">
        <f>C223+D223+E223+F223</f>
        <v>1133</v>
      </c>
      <c r="H223" s="3"/>
      <c r="I223" s="3"/>
      <c r="J223" s="3"/>
      <c r="K223" s="100"/>
      <c r="L223" s="100"/>
      <c r="M223" s="100"/>
      <c r="N223" s="100"/>
      <c r="O223" s="100"/>
      <c r="P223" s="100"/>
      <c r="Q223" s="3"/>
    </row>
    <row r="224" spans="1:17" ht="18">
      <c r="A224" s="16" t="s">
        <v>5</v>
      </c>
      <c r="B224" s="38" t="s">
        <v>49</v>
      </c>
      <c r="C224" s="18">
        <v>120</v>
      </c>
      <c r="D224" s="18">
        <v>147</v>
      </c>
      <c r="E224" s="18">
        <v>154</v>
      </c>
      <c r="F224" s="18">
        <v>139</v>
      </c>
      <c r="G224" s="19">
        <f>AVERAGE(C224:F224)</f>
        <v>140</v>
      </c>
      <c r="H224" s="3"/>
      <c r="I224" s="3"/>
      <c r="J224" s="3"/>
      <c r="K224" s="100"/>
      <c r="L224" s="100"/>
      <c r="M224" s="100"/>
      <c r="N224" s="100"/>
      <c r="O224" s="100"/>
      <c r="P224" s="100"/>
      <c r="Q224" s="3"/>
    </row>
    <row r="225" spans="1:17" ht="18">
      <c r="A225" s="16" t="s">
        <v>6</v>
      </c>
      <c r="B225" s="39" t="s">
        <v>50</v>
      </c>
      <c r="C225" s="26">
        <v>126</v>
      </c>
      <c r="D225" s="26">
        <v>151</v>
      </c>
      <c r="E225" s="26">
        <v>143</v>
      </c>
      <c r="F225" s="26">
        <v>153</v>
      </c>
      <c r="G225" s="19">
        <f>AVERAGE(C225:F225)</f>
        <v>143.25</v>
      </c>
      <c r="H225" s="3"/>
      <c r="I225" s="3"/>
      <c r="J225" s="3"/>
      <c r="K225" s="100"/>
      <c r="L225" s="100"/>
      <c r="M225" s="100"/>
      <c r="N225" s="100"/>
      <c r="O225" s="100"/>
      <c r="P225" s="100"/>
      <c r="Q225" s="3"/>
    </row>
    <row r="226" spans="1:17" ht="18.75" thickBot="1">
      <c r="A226" s="16" t="s">
        <v>7</v>
      </c>
      <c r="B226" s="40"/>
      <c r="C226" s="28">
        <v>0</v>
      </c>
      <c r="D226" s="28">
        <v>0</v>
      </c>
      <c r="E226" s="28">
        <v>0</v>
      </c>
      <c r="F226" s="28">
        <v>0</v>
      </c>
      <c r="G226" s="19">
        <f>AVERAGE(C226:F226)</f>
        <v>0</v>
      </c>
      <c r="H226" s="3"/>
      <c r="I226" s="3"/>
      <c r="J226" s="3"/>
      <c r="K226" s="100"/>
      <c r="L226" s="100"/>
      <c r="M226" s="100"/>
      <c r="N226" s="100"/>
      <c r="O226" s="100"/>
      <c r="P226" s="100"/>
      <c r="Q226" s="3"/>
    </row>
    <row r="227" spans="1:17" ht="18.75" thickBot="1">
      <c r="A227" s="3"/>
      <c r="B227" s="29"/>
      <c r="C227" s="30"/>
      <c r="D227" s="30"/>
      <c r="E227" s="30"/>
      <c r="F227" s="31"/>
      <c r="G227" s="3"/>
      <c r="H227" s="3"/>
      <c r="I227" s="3"/>
      <c r="J227" s="3"/>
      <c r="K227" s="100"/>
      <c r="L227" s="100"/>
      <c r="M227" s="100"/>
      <c r="N227" s="100"/>
      <c r="O227" s="100"/>
      <c r="P227" s="100"/>
      <c r="Q227" s="3"/>
    </row>
    <row r="228" spans="1:17" ht="18.75" thickBot="1">
      <c r="A228" s="8" t="s">
        <v>4</v>
      </c>
      <c r="B228" s="9" t="s">
        <v>17</v>
      </c>
      <c r="C228" s="10">
        <f>SUM(C229,C230,C231)-MIN(C229,C230,C231)</f>
        <v>284</v>
      </c>
      <c r="D228" s="10">
        <f>SUM(D229,D230,D231)-MIN(D229,D230,D231)</f>
        <v>257</v>
      </c>
      <c r="E228" s="10">
        <f>SUM(E229,E230,E231)-MIN(E229,E230,E231)</f>
        <v>320</v>
      </c>
      <c r="F228" s="11">
        <f>SUM(F229,F230,F231)-MIN(F229,F230,F231)</f>
        <v>324</v>
      </c>
      <c r="G228" s="12">
        <f>C228+D228+E228+F228</f>
        <v>1185</v>
      </c>
      <c r="H228" s="3"/>
      <c r="I228" s="3"/>
      <c r="J228" s="3"/>
      <c r="K228" s="100"/>
      <c r="L228" s="100"/>
      <c r="M228" s="100"/>
      <c r="N228" s="100"/>
      <c r="O228" s="100"/>
      <c r="P228" s="100"/>
      <c r="Q228" s="3"/>
    </row>
    <row r="229" spans="1:17" ht="18">
      <c r="A229" s="16" t="s">
        <v>5</v>
      </c>
      <c r="B229" s="38" t="s">
        <v>51</v>
      </c>
      <c r="C229" s="18">
        <v>158</v>
      </c>
      <c r="D229" s="18">
        <v>111</v>
      </c>
      <c r="E229" s="18">
        <v>143</v>
      </c>
      <c r="F229" s="18">
        <v>154</v>
      </c>
      <c r="G229" s="19">
        <f>AVERAGE(C229:F229)</f>
        <v>141.5</v>
      </c>
      <c r="H229" s="3"/>
      <c r="I229" s="3"/>
      <c r="J229" s="3"/>
      <c r="K229" s="100"/>
      <c r="L229" s="100"/>
      <c r="M229" s="100"/>
      <c r="N229" s="100"/>
      <c r="O229" s="100"/>
      <c r="P229" s="100"/>
      <c r="Q229" s="3"/>
    </row>
    <row r="230" spans="1:17" ht="18">
      <c r="A230" s="16" t="s">
        <v>6</v>
      </c>
      <c r="B230" s="39" t="s">
        <v>113</v>
      </c>
      <c r="C230" s="26">
        <v>126</v>
      </c>
      <c r="D230" s="26">
        <v>146</v>
      </c>
      <c r="E230" s="26">
        <v>177</v>
      </c>
      <c r="F230" s="26">
        <v>170</v>
      </c>
      <c r="G230" s="19">
        <f>AVERAGE(C230:F230)</f>
        <v>154.75</v>
      </c>
      <c r="H230" s="3"/>
      <c r="I230" s="3"/>
      <c r="J230" s="3"/>
      <c r="K230" s="100"/>
      <c r="L230" s="100"/>
      <c r="M230" s="100"/>
      <c r="N230" s="100"/>
      <c r="O230" s="100"/>
      <c r="P230" s="100"/>
      <c r="Q230" s="3"/>
    </row>
    <row r="231" spans="1:17" ht="18.75" thickBot="1">
      <c r="A231" s="16" t="s">
        <v>7</v>
      </c>
      <c r="B231" s="40"/>
      <c r="C231" s="28">
        <v>0</v>
      </c>
      <c r="D231" s="28">
        <v>0</v>
      </c>
      <c r="E231" s="28">
        <v>0</v>
      </c>
      <c r="F231" s="28">
        <v>0</v>
      </c>
      <c r="G231" s="19">
        <f>AVERAGE(C231:F231)</f>
        <v>0</v>
      </c>
      <c r="H231" s="3"/>
      <c r="I231" s="3"/>
      <c r="J231" s="3"/>
      <c r="K231" s="100"/>
      <c r="L231" s="100"/>
      <c r="M231" s="100"/>
      <c r="N231" s="100"/>
      <c r="O231" s="100"/>
      <c r="P231" s="100"/>
      <c r="Q231" s="3"/>
    </row>
    <row r="232" spans="1:17" ht="18.75" thickBot="1">
      <c r="A232" s="3"/>
      <c r="B232" s="29"/>
      <c r="C232" s="30"/>
      <c r="D232" s="30"/>
      <c r="E232" s="30"/>
      <c r="F232" s="31"/>
      <c r="G232" s="3"/>
      <c r="H232" s="3"/>
      <c r="I232" s="3"/>
      <c r="J232" s="3"/>
      <c r="K232" s="100"/>
      <c r="L232" s="100"/>
      <c r="M232" s="100"/>
      <c r="N232" s="100"/>
      <c r="O232" s="100"/>
      <c r="P232" s="100"/>
      <c r="Q232" s="3"/>
    </row>
    <row r="233" spans="1:17" ht="18.75" thickBot="1">
      <c r="A233" s="8" t="s">
        <v>4</v>
      </c>
      <c r="B233" s="9" t="s">
        <v>52</v>
      </c>
      <c r="C233" s="10">
        <f>SUM(C234,C235,C236)-MIN(C234,C235,C236)</f>
        <v>361</v>
      </c>
      <c r="D233" s="10">
        <f>SUM(D234,D235,D236)-MIN(D234,D235,D236)</f>
        <v>389</v>
      </c>
      <c r="E233" s="10">
        <f>SUM(E234,E235,E236)-MIN(E234,E235,E236)</f>
        <v>365</v>
      </c>
      <c r="F233" s="11">
        <f>SUM(F234,F235,F236)-MIN(F234,F235,F236)</f>
        <v>386</v>
      </c>
      <c r="G233" s="12">
        <f>C233+D233+E233+F233</f>
        <v>1501</v>
      </c>
      <c r="H233" s="3"/>
      <c r="I233" s="3"/>
      <c r="J233" s="3"/>
      <c r="K233" s="100"/>
      <c r="L233" s="100"/>
      <c r="M233" s="100"/>
      <c r="N233" s="100"/>
      <c r="O233" s="100"/>
      <c r="P233" s="100"/>
      <c r="Q233" s="3"/>
    </row>
    <row r="234" spans="1:17" ht="18">
      <c r="A234" s="16" t="s">
        <v>5</v>
      </c>
      <c r="B234" s="38" t="s">
        <v>53</v>
      </c>
      <c r="C234" s="18">
        <v>182</v>
      </c>
      <c r="D234" s="18">
        <v>236</v>
      </c>
      <c r="E234" s="18">
        <v>205</v>
      </c>
      <c r="F234" s="18">
        <v>200</v>
      </c>
      <c r="G234" s="19">
        <f>AVERAGE(C234:F234)</f>
        <v>205.75</v>
      </c>
      <c r="H234" s="3"/>
      <c r="I234" s="3"/>
      <c r="J234" s="3"/>
      <c r="K234" s="100"/>
      <c r="L234" s="100"/>
      <c r="M234" s="100"/>
      <c r="N234" s="100"/>
      <c r="O234" s="100"/>
      <c r="P234" s="100"/>
      <c r="Q234" s="3"/>
    </row>
    <row r="235" spans="1:17" ht="18">
      <c r="A235" s="16" t="s">
        <v>6</v>
      </c>
      <c r="B235" s="39" t="s">
        <v>54</v>
      </c>
      <c r="C235" s="26">
        <v>154</v>
      </c>
      <c r="D235" s="26">
        <v>121</v>
      </c>
      <c r="E235" s="26">
        <v>123</v>
      </c>
      <c r="F235" s="26">
        <v>164</v>
      </c>
      <c r="G235" s="19">
        <f>AVERAGE(C235:F235)</f>
        <v>140.5</v>
      </c>
      <c r="H235" s="3"/>
      <c r="I235" s="3"/>
      <c r="J235" s="3"/>
      <c r="K235" s="100"/>
      <c r="L235" s="100"/>
      <c r="M235" s="100"/>
      <c r="N235" s="100"/>
      <c r="O235" s="100"/>
      <c r="P235" s="100"/>
      <c r="Q235" s="3"/>
    </row>
    <row r="236" spans="1:17" ht="18.75" thickBot="1">
      <c r="A236" s="16" t="s">
        <v>7</v>
      </c>
      <c r="B236" s="40" t="s">
        <v>94</v>
      </c>
      <c r="C236" s="28">
        <v>179</v>
      </c>
      <c r="D236" s="28">
        <v>153</v>
      </c>
      <c r="E236" s="28">
        <v>160</v>
      </c>
      <c r="F236" s="28">
        <v>186</v>
      </c>
      <c r="G236" s="19">
        <f>AVERAGE(C236:F236)</f>
        <v>169.5</v>
      </c>
      <c r="H236" s="3"/>
      <c r="I236" s="3"/>
      <c r="J236" s="3"/>
      <c r="K236" s="100"/>
      <c r="L236" s="100"/>
      <c r="M236" s="100"/>
      <c r="N236" s="100"/>
      <c r="O236" s="100"/>
      <c r="P236" s="100"/>
      <c r="Q236" s="3"/>
    </row>
    <row r="237" spans="1:17" ht="18.75" thickBot="1">
      <c r="A237" s="16"/>
      <c r="B237" s="43"/>
      <c r="C237" s="37"/>
      <c r="D237" s="37"/>
      <c r="E237" s="37"/>
      <c r="F237" s="37"/>
      <c r="G237" s="19"/>
      <c r="H237" s="3"/>
      <c r="I237" s="3"/>
      <c r="J237" s="3"/>
      <c r="K237" s="100"/>
      <c r="L237" s="100"/>
      <c r="M237" s="100"/>
      <c r="N237" s="100"/>
      <c r="O237" s="100"/>
      <c r="P237" s="100"/>
      <c r="Q237" s="3"/>
    </row>
    <row r="238" spans="1:17" ht="18.75" thickBot="1">
      <c r="A238" s="8" t="s">
        <v>4</v>
      </c>
      <c r="B238" s="9" t="s">
        <v>20</v>
      </c>
      <c r="C238" s="10">
        <f>SUM(C239,C240,C241)-MIN(C239,C240,C241)</f>
        <v>325</v>
      </c>
      <c r="D238" s="10">
        <f>SUM(D239,D240,D241)-MIN(D239,D240,D241)</f>
        <v>296</v>
      </c>
      <c r="E238" s="10">
        <f>SUM(E239,E240,E241)-MIN(E239,E240,E241)</f>
        <v>263</v>
      </c>
      <c r="F238" s="11">
        <f>SUM(F239,F240,F241)-MIN(F239,F240,F241)</f>
        <v>271</v>
      </c>
      <c r="G238" s="12">
        <f>C238+D238+E238+F238</f>
        <v>1155</v>
      </c>
      <c r="H238" s="3"/>
      <c r="I238" s="3"/>
      <c r="J238" s="3"/>
      <c r="K238" s="100"/>
      <c r="L238" s="100"/>
      <c r="M238" s="100"/>
      <c r="N238" s="100"/>
      <c r="O238" s="100"/>
      <c r="P238" s="100"/>
      <c r="Q238" s="3"/>
    </row>
    <row r="239" spans="1:17" ht="18">
      <c r="A239" s="16" t="s">
        <v>5</v>
      </c>
      <c r="B239" s="17" t="s">
        <v>43</v>
      </c>
      <c r="C239" s="18">
        <v>184</v>
      </c>
      <c r="D239" s="18">
        <v>145</v>
      </c>
      <c r="E239" s="18">
        <v>121</v>
      </c>
      <c r="F239" s="18">
        <v>125</v>
      </c>
      <c r="G239" s="19">
        <f>AVERAGE(C239:F239)</f>
        <v>143.75</v>
      </c>
      <c r="H239" s="3"/>
      <c r="I239" s="3"/>
      <c r="J239" s="3"/>
      <c r="K239" s="100"/>
      <c r="L239" s="100"/>
      <c r="M239" s="100"/>
      <c r="N239" s="100"/>
      <c r="O239" s="100"/>
      <c r="P239" s="100"/>
      <c r="Q239" s="3"/>
    </row>
    <row r="240" spans="1:17" ht="18">
      <c r="A240" s="16" t="s">
        <v>6</v>
      </c>
      <c r="B240" s="25" t="s">
        <v>44</v>
      </c>
      <c r="C240" s="26">
        <v>141</v>
      </c>
      <c r="D240" s="26">
        <v>151</v>
      </c>
      <c r="E240" s="26">
        <v>142</v>
      </c>
      <c r="F240" s="26">
        <v>146</v>
      </c>
      <c r="G240" s="19">
        <f>AVERAGE(C240:F240)</f>
        <v>145</v>
      </c>
      <c r="H240" s="3"/>
      <c r="I240" s="3"/>
      <c r="J240" s="3"/>
      <c r="K240" s="100"/>
      <c r="L240" s="100"/>
      <c r="M240" s="100"/>
      <c r="N240" s="100"/>
      <c r="O240" s="100"/>
      <c r="P240" s="100"/>
      <c r="Q240" s="3"/>
    </row>
    <row r="241" spans="1:17" ht="18.75" thickBot="1">
      <c r="A241" s="16" t="s">
        <v>7</v>
      </c>
      <c r="B241" s="27"/>
      <c r="C241" s="28">
        <v>0</v>
      </c>
      <c r="D241" s="28">
        <v>0</v>
      </c>
      <c r="E241" s="28">
        <v>0</v>
      </c>
      <c r="F241" s="28">
        <v>0</v>
      </c>
      <c r="G241" s="19">
        <f>AVERAGE(C241:F241)</f>
        <v>0</v>
      </c>
      <c r="H241" s="3"/>
      <c r="I241" s="3"/>
      <c r="J241" s="3"/>
      <c r="K241" s="100"/>
      <c r="L241" s="100"/>
      <c r="M241" s="100"/>
      <c r="N241" s="100"/>
      <c r="O241" s="100"/>
      <c r="P241" s="100"/>
      <c r="Q241" s="3"/>
    </row>
    <row r="242" spans="1:17" ht="18">
      <c r="A242" s="16"/>
      <c r="B242" s="30"/>
      <c r="C242" s="37"/>
      <c r="D242" s="37"/>
      <c r="E242" s="37"/>
      <c r="F242" s="37"/>
      <c r="G242" s="19"/>
      <c r="H242" s="3"/>
      <c r="I242" s="3"/>
      <c r="J242" s="3"/>
      <c r="K242" s="100"/>
      <c r="L242" s="100"/>
      <c r="M242" s="100"/>
      <c r="N242" s="100"/>
      <c r="O242" s="100"/>
      <c r="P242" s="100"/>
      <c r="Q242" s="3"/>
    </row>
    <row r="243" spans="1:17" ht="18">
      <c r="A243" s="16"/>
      <c r="B243" s="30"/>
      <c r="C243" s="37"/>
      <c r="D243" s="37"/>
      <c r="E243" s="37"/>
      <c r="F243" s="37"/>
      <c r="G243" s="19"/>
      <c r="H243" s="3"/>
      <c r="I243" s="3"/>
      <c r="J243" s="3"/>
      <c r="K243" s="100"/>
      <c r="L243" s="100"/>
      <c r="M243" s="100"/>
      <c r="N243" s="100"/>
      <c r="O243" s="100"/>
      <c r="P243" s="100"/>
      <c r="Q243" s="3"/>
    </row>
    <row r="244" spans="1:17" ht="26.25">
      <c r="A244" s="3"/>
      <c r="B244" s="4" t="s">
        <v>80</v>
      </c>
      <c r="C244" s="3"/>
      <c r="D244" s="3"/>
      <c r="E244" s="3"/>
      <c r="F244" s="3"/>
      <c r="G244" s="3"/>
      <c r="H244" s="3"/>
      <c r="I244" s="3"/>
      <c r="J244" s="3"/>
      <c r="K244" s="100"/>
      <c r="L244" s="100"/>
      <c r="M244" s="100"/>
      <c r="N244" s="100"/>
      <c r="O244" s="100"/>
      <c r="P244" s="100"/>
      <c r="Q244" s="3"/>
    </row>
    <row r="245" spans="1:17" ht="20.25">
      <c r="A245" s="3"/>
      <c r="B245" s="3"/>
      <c r="C245" s="3"/>
      <c r="D245" s="3"/>
      <c r="E245" s="3"/>
      <c r="F245" s="3"/>
      <c r="G245" s="3"/>
      <c r="H245" s="3"/>
      <c r="I245" s="5" t="s">
        <v>83</v>
      </c>
      <c r="J245" s="3"/>
      <c r="K245" s="100"/>
      <c r="L245" s="100"/>
      <c r="M245" s="100"/>
      <c r="N245" s="100"/>
      <c r="O245" s="100"/>
      <c r="P245" s="100"/>
      <c r="Q245" s="3"/>
    </row>
    <row r="246" spans="1:17" ht="16.5" thickBot="1">
      <c r="A246" s="3"/>
      <c r="B246" s="3"/>
      <c r="C246" s="6" t="s">
        <v>0</v>
      </c>
      <c r="D246" s="6" t="s">
        <v>1</v>
      </c>
      <c r="E246" s="6" t="s">
        <v>2</v>
      </c>
      <c r="F246" s="6" t="s">
        <v>3</v>
      </c>
      <c r="G246" s="7" t="s">
        <v>8</v>
      </c>
      <c r="H246" s="3"/>
      <c r="I246" s="3"/>
      <c r="J246" s="3"/>
      <c r="K246" s="100"/>
      <c r="L246" s="100"/>
      <c r="M246" s="100"/>
      <c r="N246" s="100"/>
      <c r="O246" s="100"/>
      <c r="P246" s="100"/>
      <c r="Q246" s="3"/>
    </row>
    <row r="247" spans="1:17" ht="18.75" thickBot="1">
      <c r="A247" s="8" t="s">
        <v>4</v>
      </c>
      <c r="B247" s="9" t="s">
        <v>18</v>
      </c>
      <c r="C247" s="10">
        <f>SUM(C248,C249,C250)-MIN(C248,C249,C250)</f>
        <v>287</v>
      </c>
      <c r="D247" s="10">
        <f>SUM(D248,D249,D250)-MIN(D248,D249,D250)</f>
        <v>314</v>
      </c>
      <c r="E247" s="10">
        <f>SUM(E248,E249,E250)-MIN(E248,E249,E250)</f>
        <v>255</v>
      </c>
      <c r="F247" s="11">
        <f>SUM(F248,F249,F250)-MIN(F248,F249,F250)</f>
        <v>317</v>
      </c>
      <c r="G247" s="12">
        <f>C247+D247+E247+F247</f>
        <v>1173</v>
      </c>
      <c r="H247" s="3"/>
      <c r="I247" s="44">
        <v>1</v>
      </c>
      <c r="J247" s="14" t="s">
        <v>68</v>
      </c>
      <c r="K247" s="94">
        <v>355</v>
      </c>
      <c r="L247" s="94">
        <v>342</v>
      </c>
      <c r="M247" s="94">
        <v>319</v>
      </c>
      <c r="N247" s="95">
        <v>274</v>
      </c>
      <c r="O247" s="15">
        <v>1290</v>
      </c>
      <c r="P247" s="15">
        <v>5</v>
      </c>
      <c r="Q247" s="3"/>
    </row>
    <row r="248" spans="1:17" ht="18">
      <c r="A248" s="16" t="s">
        <v>5</v>
      </c>
      <c r="B248" s="25" t="s">
        <v>38</v>
      </c>
      <c r="C248" s="18">
        <v>147</v>
      </c>
      <c r="D248" s="18">
        <v>154</v>
      </c>
      <c r="E248" s="18">
        <v>133</v>
      </c>
      <c r="F248" s="18">
        <v>161</v>
      </c>
      <c r="G248" s="19">
        <f>AVERAGE(C248:F248)</f>
        <v>148.75</v>
      </c>
      <c r="H248" s="3"/>
      <c r="I248" s="46">
        <v>2</v>
      </c>
      <c r="J248" s="21" t="s">
        <v>18</v>
      </c>
      <c r="K248" s="96">
        <v>287</v>
      </c>
      <c r="L248" s="96">
        <v>314</v>
      </c>
      <c r="M248" s="96">
        <v>255</v>
      </c>
      <c r="N248" s="97">
        <v>317</v>
      </c>
      <c r="O248" s="24">
        <v>1173</v>
      </c>
      <c r="P248" s="24">
        <v>4</v>
      </c>
      <c r="Q248" s="3"/>
    </row>
    <row r="249" spans="1:17" ht="18.75" thickBot="1">
      <c r="A249" s="16" t="s">
        <v>6</v>
      </c>
      <c r="B249" s="27" t="s">
        <v>39</v>
      </c>
      <c r="C249" s="26">
        <v>140</v>
      </c>
      <c r="D249" s="26">
        <v>160</v>
      </c>
      <c r="E249" s="26">
        <v>122</v>
      </c>
      <c r="F249" s="26">
        <v>156</v>
      </c>
      <c r="G249" s="19">
        <f>AVERAGE(C249:F249)</f>
        <v>144.5</v>
      </c>
      <c r="H249" s="3"/>
      <c r="I249" s="46">
        <v>3</v>
      </c>
      <c r="J249" s="21" t="s">
        <v>23</v>
      </c>
      <c r="K249" s="96">
        <v>278</v>
      </c>
      <c r="L249" s="96">
        <v>298</v>
      </c>
      <c r="M249" s="96">
        <v>268</v>
      </c>
      <c r="N249" s="97">
        <v>295</v>
      </c>
      <c r="O249" s="24">
        <v>1139</v>
      </c>
      <c r="P249" s="24">
        <v>4</v>
      </c>
      <c r="Q249" s="3"/>
    </row>
    <row r="250" spans="1:17" ht="18.75" thickBot="1">
      <c r="A250" s="16" t="s">
        <v>7</v>
      </c>
      <c r="B250" s="27"/>
      <c r="C250" s="28">
        <v>0</v>
      </c>
      <c r="D250" s="28">
        <v>0</v>
      </c>
      <c r="E250" s="28">
        <v>0</v>
      </c>
      <c r="F250" s="28">
        <v>0</v>
      </c>
      <c r="G250" s="19">
        <f>AVERAGE(C250:F250)</f>
        <v>0</v>
      </c>
      <c r="H250" s="3"/>
      <c r="I250" s="257">
        <v>4</v>
      </c>
      <c r="J250" s="21" t="s">
        <v>22</v>
      </c>
      <c r="K250" s="96">
        <v>271</v>
      </c>
      <c r="L250" s="96">
        <v>277</v>
      </c>
      <c r="M250" s="96">
        <v>293</v>
      </c>
      <c r="N250" s="97">
        <v>287</v>
      </c>
      <c r="O250" s="24">
        <v>1128</v>
      </c>
      <c r="P250" s="24">
        <v>3</v>
      </c>
      <c r="Q250" s="3"/>
    </row>
    <row r="251" spans="1:17" ht="18.75" thickBot="1">
      <c r="A251" s="3"/>
      <c r="B251" s="29"/>
      <c r="C251" s="30"/>
      <c r="D251" s="30"/>
      <c r="E251" s="30"/>
      <c r="F251" s="31"/>
      <c r="G251" s="3"/>
      <c r="H251" s="3"/>
      <c r="I251" s="257">
        <v>5</v>
      </c>
      <c r="J251" s="21" t="s">
        <v>19</v>
      </c>
      <c r="K251" s="96">
        <v>263</v>
      </c>
      <c r="L251" s="96">
        <v>282</v>
      </c>
      <c r="M251" s="96">
        <v>295</v>
      </c>
      <c r="N251" s="97">
        <v>278</v>
      </c>
      <c r="O251" s="24">
        <v>1118</v>
      </c>
      <c r="P251" s="24">
        <v>3</v>
      </c>
      <c r="Q251" s="3"/>
    </row>
    <row r="252" spans="1:17" ht="18.75" thickBot="1">
      <c r="A252" s="8" t="s">
        <v>4</v>
      </c>
      <c r="B252" s="9" t="s">
        <v>19</v>
      </c>
      <c r="C252" s="10">
        <f>SUM(C253,C254,C255)-MIN(C253,C254,C255)</f>
        <v>263</v>
      </c>
      <c r="D252" s="10">
        <f>SUM(D253,D254,D255)-MIN(D253,D254,D255)</f>
        <v>282</v>
      </c>
      <c r="E252" s="10">
        <f>SUM(E253,E254,E255)-MIN(E253,E254,E255)</f>
        <v>295</v>
      </c>
      <c r="F252" s="11">
        <f>SUM(F253,F254,F255)-MIN(F253,F254,F255)</f>
        <v>278</v>
      </c>
      <c r="G252" s="12">
        <f>C252+D252+E252+F252</f>
        <v>1118</v>
      </c>
      <c r="H252" s="3"/>
      <c r="I252" s="46">
        <v>6</v>
      </c>
      <c r="J252" s="21" t="s">
        <v>24</v>
      </c>
      <c r="K252" s="96">
        <v>281</v>
      </c>
      <c r="L252" s="96">
        <v>261</v>
      </c>
      <c r="M252" s="96">
        <v>304</v>
      </c>
      <c r="N252" s="97">
        <v>271</v>
      </c>
      <c r="O252" s="24">
        <v>1117</v>
      </c>
      <c r="P252" s="24">
        <v>2</v>
      </c>
      <c r="Q252" s="3"/>
    </row>
    <row r="253" spans="1:17" ht="18">
      <c r="A253" s="16" t="s">
        <v>5</v>
      </c>
      <c r="B253" s="17" t="s">
        <v>40</v>
      </c>
      <c r="C253" s="18">
        <v>133</v>
      </c>
      <c r="D253" s="18">
        <v>169</v>
      </c>
      <c r="E253" s="18">
        <v>160</v>
      </c>
      <c r="F253" s="18">
        <v>149</v>
      </c>
      <c r="G253" s="19">
        <f>AVERAGE(C253:F253)</f>
        <v>152.75</v>
      </c>
      <c r="H253" s="3"/>
      <c r="I253" s="46">
        <v>7</v>
      </c>
      <c r="J253" s="21" t="s">
        <v>21</v>
      </c>
      <c r="K253" s="96">
        <v>232</v>
      </c>
      <c r="L253" s="96">
        <v>283</v>
      </c>
      <c r="M253" s="96">
        <v>292</v>
      </c>
      <c r="N253" s="97">
        <v>291</v>
      </c>
      <c r="O253" s="24">
        <v>1098</v>
      </c>
      <c r="P253" s="24">
        <v>2</v>
      </c>
      <c r="Q253" s="3"/>
    </row>
    <row r="254" spans="1:17" ht="18.75" thickBot="1">
      <c r="A254" s="16" t="s">
        <v>6</v>
      </c>
      <c r="B254" s="25" t="s">
        <v>41</v>
      </c>
      <c r="C254" s="26">
        <v>130</v>
      </c>
      <c r="D254" s="26">
        <v>113</v>
      </c>
      <c r="E254" s="26">
        <v>135</v>
      </c>
      <c r="F254" s="26">
        <v>129</v>
      </c>
      <c r="G254" s="19">
        <f>AVERAGE(C254:F254)</f>
        <v>126.75</v>
      </c>
      <c r="H254" s="3"/>
      <c r="I254" s="48">
        <v>8</v>
      </c>
      <c r="J254" s="33" t="s">
        <v>59</v>
      </c>
      <c r="K254" s="98">
        <v>304</v>
      </c>
      <c r="L254" s="98">
        <v>222</v>
      </c>
      <c r="M254" s="98">
        <v>283</v>
      </c>
      <c r="N254" s="99">
        <v>252</v>
      </c>
      <c r="O254" s="36">
        <v>1061</v>
      </c>
      <c r="P254" s="36">
        <v>1</v>
      </c>
      <c r="Q254" s="3"/>
    </row>
    <row r="255" spans="1:17" ht="18.75" thickBot="1">
      <c r="A255" s="16" t="s">
        <v>7</v>
      </c>
      <c r="B255" s="27" t="s">
        <v>42</v>
      </c>
      <c r="C255" s="28">
        <v>118</v>
      </c>
      <c r="D255" s="28">
        <v>110</v>
      </c>
      <c r="E255" s="28">
        <v>131</v>
      </c>
      <c r="F255" s="28">
        <v>122</v>
      </c>
      <c r="G255" s="19">
        <f>AVERAGE(C255:F255)</f>
        <v>120.25</v>
      </c>
      <c r="H255" s="3"/>
      <c r="I255" s="3"/>
      <c r="J255" s="3"/>
      <c r="K255" s="100"/>
      <c r="L255" s="100"/>
      <c r="M255" s="100"/>
      <c r="N255" s="100"/>
      <c r="O255" s="100"/>
      <c r="P255" s="100"/>
      <c r="Q255" s="3"/>
    </row>
    <row r="256" spans="1:17" ht="18">
      <c r="A256" s="3"/>
      <c r="B256" s="29"/>
      <c r="C256" s="30"/>
      <c r="D256" s="30"/>
      <c r="E256" s="30"/>
      <c r="F256" s="31"/>
      <c r="G256" s="3"/>
      <c r="H256" s="3"/>
      <c r="I256" s="3"/>
      <c r="J256" s="3"/>
      <c r="K256" s="100"/>
      <c r="L256" s="100"/>
      <c r="M256" s="100"/>
      <c r="N256" s="100"/>
      <c r="O256" s="100"/>
      <c r="P256" s="100"/>
      <c r="Q256" s="3"/>
    </row>
    <row r="257" spans="1:17" ht="21" thickBot="1">
      <c r="A257" s="3"/>
      <c r="B257" s="29"/>
      <c r="C257" s="30"/>
      <c r="D257" s="30"/>
      <c r="E257" s="30"/>
      <c r="F257" s="31"/>
      <c r="G257" s="3"/>
      <c r="H257" s="3"/>
      <c r="I257" s="5" t="s">
        <v>77</v>
      </c>
      <c r="J257" s="3"/>
      <c r="K257" s="100"/>
      <c r="L257" s="100"/>
      <c r="M257" s="100"/>
      <c r="N257" s="100"/>
      <c r="O257" s="100"/>
      <c r="P257" s="100"/>
      <c r="Q257" s="3"/>
    </row>
    <row r="258" spans="1:17" ht="18.75" thickBot="1">
      <c r="A258" s="8" t="s">
        <v>4</v>
      </c>
      <c r="B258" s="9" t="s">
        <v>21</v>
      </c>
      <c r="C258" s="10">
        <f>SUM(C259,C260,C261)-MIN(C259,C260,C261)</f>
        <v>232</v>
      </c>
      <c r="D258" s="10">
        <f>SUM(D259,D260,D261)-MIN(D259,D260,D261)</f>
        <v>283</v>
      </c>
      <c r="E258" s="10">
        <f>SUM(E259,E260,E261)-MIN(E259,E260,E261)</f>
        <v>292</v>
      </c>
      <c r="F258" s="11">
        <f>SUM(F259,F260,F261)-MIN(F259,F260,F261)</f>
        <v>291</v>
      </c>
      <c r="G258" s="12">
        <f>C258+D258+E258+F258</f>
        <v>1098</v>
      </c>
      <c r="H258" s="3"/>
      <c r="I258" s="290" t="s">
        <v>95</v>
      </c>
      <c r="J258" s="291"/>
      <c r="K258" s="292" t="s">
        <v>96</v>
      </c>
      <c r="L258" s="292" t="s">
        <v>97</v>
      </c>
      <c r="M258" s="292" t="s">
        <v>98</v>
      </c>
      <c r="N258" s="293" t="s">
        <v>99</v>
      </c>
      <c r="O258" s="294" t="s">
        <v>101</v>
      </c>
      <c r="P258" s="294" t="s">
        <v>105</v>
      </c>
      <c r="Q258" s="3"/>
    </row>
    <row r="259" spans="1:17" ht="18">
      <c r="A259" s="16" t="s">
        <v>5</v>
      </c>
      <c r="B259" s="38" t="s">
        <v>45</v>
      </c>
      <c r="C259" s="18">
        <v>93</v>
      </c>
      <c r="D259" s="18">
        <v>113</v>
      </c>
      <c r="E259" s="18">
        <v>130</v>
      </c>
      <c r="F259" s="18">
        <v>123</v>
      </c>
      <c r="G259" s="19">
        <f>AVERAGE(C259:F259)</f>
        <v>114.75</v>
      </c>
      <c r="H259" s="3"/>
      <c r="I259" s="290">
        <v>1</v>
      </c>
      <c r="J259" s="291" t="s">
        <v>18</v>
      </c>
      <c r="K259" s="292">
        <v>5</v>
      </c>
      <c r="L259" s="292">
        <v>3</v>
      </c>
      <c r="M259" s="292">
        <v>4</v>
      </c>
      <c r="N259" s="293"/>
      <c r="O259" s="294">
        <f aca="true" t="shared" si="3" ref="O259:O266">K259+L259+M259+N259</f>
        <v>12</v>
      </c>
      <c r="P259" s="294">
        <v>3557</v>
      </c>
      <c r="Q259" s="3"/>
    </row>
    <row r="260" spans="1:17" ht="18">
      <c r="A260" s="16" t="s">
        <v>6</v>
      </c>
      <c r="B260" s="39" t="s">
        <v>46</v>
      </c>
      <c r="C260" s="26">
        <v>139</v>
      </c>
      <c r="D260" s="26">
        <v>170</v>
      </c>
      <c r="E260" s="26">
        <v>162</v>
      </c>
      <c r="F260" s="26">
        <v>168</v>
      </c>
      <c r="G260" s="19">
        <f>AVERAGE(C260:F260)</f>
        <v>159.75</v>
      </c>
      <c r="H260" s="3"/>
      <c r="I260" s="295">
        <v>2</v>
      </c>
      <c r="J260" s="296" t="s">
        <v>68</v>
      </c>
      <c r="K260" s="297">
        <v>4</v>
      </c>
      <c r="L260" s="297">
        <v>3</v>
      </c>
      <c r="M260" s="297">
        <v>5</v>
      </c>
      <c r="N260" s="298"/>
      <c r="O260" s="299">
        <f t="shared" si="3"/>
        <v>12</v>
      </c>
      <c r="P260" s="299">
        <v>3516</v>
      </c>
      <c r="Q260" s="3"/>
    </row>
    <row r="261" spans="1:17" ht="18.75" thickBot="1">
      <c r="A261" s="16" t="s">
        <v>7</v>
      </c>
      <c r="B261" s="40"/>
      <c r="C261" s="28">
        <v>0</v>
      </c>
      <c r="D261" s="28">
        <v>0</v>
      </c>
      <c r="E261" s="28">
        <v>0</v>
      </c>
      <c r="F261" s="28">
        <v>0</v>
      </c>
      <c r="G261" s="19">
        <f>AVERAGE(C261:F261)</f>
        <v>0</v>
      </c>
      <c r="H261" s="3"/>
      <c r="I261" s="295">
        <v>3</v>
      </c>
      <c r="J261" s="296" t="s">
        <v>19</v>
      </c>
      <c r="K261" s="297">
        <v>3</v>
      </c>
      <c r="L261" s="297">
        <v>4</v>
      </c>
      <c r="M261" s="297">
        <v>3</v>
      </c>
      <c r="N261" s="298"/>
      <c r="O261" s="299">
        <f t="shared" si="3"/>
        <v>10</v>
      </c>
      <c r="P261" s="299">
        <v>3438</v>
      </c>
      <c r="Q261" s="3"/>
    </row>
    <row r="262" spans="1:17" ht="15.75">
      <c r="A262" s="3"/>
      <c r="B262" s="41"/>
      <c r="C262" s="22"/>
      <c r="D262" s="22"/>
      <c r="E262" s="22"/>
      <c r="F262" s="23"/>
      <c r="G262" s="3"/>
      <c r="H262" s="3"/>
      <c r="I262" s="300">
        <v>4</v>
      </c>
      <c r="J262" s="296" t="s">
        <v>23</v>
      </c>
      <c r="K262" s="297">
        <v>4</v>
      </c>
      <c r="L262" s="297">
        <v>1</v>
      </c>
      <c r="M262" s="297">
        <v>4</v>
      </c>
      <c r="N262" s="298"/>
      <c r="O262" s="299">
        <f t="shared" si="3"/>
        <v>9</v>
      </c>
      <c r="P262" s="299">
        <v>3215</v>
      </c>
      <c r="Q262" s="3"/>
    </row>
    <row r="263" spans="1:17" ht="21" thickBot="1">
      <c r="A263" s="3"/>
      <c r="B263" s="42"/>
      <c r="C263" s="6" t="s">
        <v>0</v>
      </c>
      <c r="D263" s="6" t="s">
        <v>1</v>
      </c>
      <c r="E263" s="6" t="s">
        <v>2</v>
      </c>
      <c r="F263" s="6" t="s">
        <v>3</v>
      </c>
      <c r="G263" s="3"/>
      <c r="H263" s="3"/>
      <c r="I263" s="300">
        <v>5</v>
      </c>
      <c r="J263" s="296" t="s">
        <v>24</v>
      </c>
      <c r="K263" s="297">
        <v>1</v>
      </c>
      <c r="L263" s="297">
        <v>5</v>
      </c>
      <c r="M263" s="297">
        <v>2</v>
      </c>
      <c r="N263" s="298"/>
      <c r="O263" s="299">
        <f t="shared" si="3"/>
        <v>8</v>
      </c>
      <c r="P263" s="299">
        <v>3361</v>
      </c>
      <c r="Q263" s="3"/>
    </row>
    <row r="264" spans="1:17" ht="18.75" thickBot="1">
      <c r="A264" s="8" t="s">
        <v>4</v>
      </c>
      <c r="B264" s="9" t="s">
        <v>22</v>
      </c>
      <c r="C264" s="10">
        <f>SUM(C265,C266,C267)-MIN(C265,C266,C267)</f>
        <v>271</v>
      </c>
      <c r="D264" s="10">
        <f>SUM(D265,D266,D267)-MIN(D265,D266,D267)</f>
        <v>277</v>
      </c>
      <c r="E264" s="10">
        <f>SUM(E265,E266,E267)-MIN(E265,E266,E267)</f>
        <v>293</v>
      </c>
      <c r="F264" s="11">
        <f>SUM(F265,F266,F267)-MIN(F265,F266,F267)</f>
        <v>287</v>
      </c>
      <c r="G264" s="12">
        <f>C264+D264+E264+F264</f>
        <v>1128</v>
      </c>
      <c r="H264" s="3"/>
      <c r="I264" s="295">
        <v>6</v>
      </c>
      <c r="J264" s="296" t="s">
        <v>21</v>
      </c>
      <c r="K264" s="297">
        <v>3</v>
      </c>
      <c r="L264" s="297">
        <v>2</v>
      </c>
      <c r="M264" s="297">
        <v>2</v>
      </c>
      <c r="N264" s="298"/>
      <c r="O264" s="299">
        <f t="shared" si="3"/>
        <v>7</v>
      </c>
      <c r="P264" s="299">
        <v>3280</v>
      </c>
      <c r="Q264" s="3"/>
    </row>
    <row r="265" spans="1:17" ht="18">
      <c r="A265" s="16" t="s">
        <v>5</v>
      </c>
      <c r="B265" s="38" t="s">
        <v>47</v>
      </c>
      <c r="C265" s="18">
        <v>122</v>
      </c>
      <c r="D265" s="18">
        <v>161</v>
      </c>
      <c r="E265" s="18">
        <v>125</v>
      </c>
      <c r="F265" s="18">
        <v>146</v>
      </c>
      <c r="G265" s="19">
        <f>AVERAGE(C265:F265)</f>
        <v>138.5</v>
      </c>
      <c r="H265" s="3"/>
      <c r="I265" s="295">
        <v>7</v>
      </c>
      <c r="J265" s="296" t="s">
        <v>59</v>
      </c>
      <c r="K265" s="297">
        <v>2</v>
      </c>
      <c r="L265" s="297">
        <v>4</v>
      </c>
      <c r="M265" s="297">
        <v>1</v>
      </c>
      <c r="N265" s="298"/>
      <c r="O265" s="299">
        <f t="shared" si="3"/>
        <v>7</v>
      </c>
      <c r="P265" s="299">
        <v>3269</v>
      </c>
      <c r="Q265" s="3"/>
    </row>
    <row r="266" spans="1:17" ht="18.75" thickBot="1">
      <c r="A266" s="16" t="s">
        <v>6</v>
      </c>
      <c r="B266" s="39" t="s">
        <v>48</v>
      </c>
      <c r="C266" s="26">
        <v>149</v>
      </c>
      <c r="D266" s="26">
        <v>116</v>
      </c>
      <c r="E266" s="26">
        <v>168</v>
      </c>
      <c r="F266" s="26">
        <v>141</v>
      </c>
      <c r="G266" s="19">
        <f>AVERAGE(C266:F266)</f>
        <v>143.5</v>
      </c>
      <c r="H266" s="3"/>
      <c r="I266" s="301">
        <v>8</v>
      </c>
      <c r="J266" s="302" t="s">
        <v>22</v>
      </c>
      <c r="K266" s="303">
        <v>2</v>
      </c>
      <c r="L266" s="303">
        <v>2</v>
      </c>
      <c r="M266" s="303">
        <v>3</v>
      </c>
      <c r="N266" s="304"/>
      <c r="O266" s="305">
        <f t="shared" si="3"/>
        <v>7</v>
      </c>
      <c r="P266" s="305">
        <v>3204</v>
      </c>
      <c r="Q266" s="3"/>
    </row>
    <row r="267" spans="1:17" ht="18.75" thickBot="1">
      <c r="A267" s="16" t="s">
        <v>7</v>
      </c>
      <c r="B267" s="40"/>
      <c r="C267" s="28">
        <v>0</v>
      </c>
      <c r="D267" s="28">
        <v>0</v>
      </c>
      <c r="E267" s="28">
        <v>0</v>
      </c>
      <c r="F267" s="28">
        <v>0</v>
      </c>
      <c r="G267" s="19">
        <f>AVERAGE(C267:F267)</f>
        <v>0</v>
      </c>
      <c r="H267" s="3"/>
      <c r="I267" s="3"/>
      <c r="J267" s="3"/>
      <c r="K267" s="100"/>
      <c r="L267" s="100"/>
      <c r="M267" s="100"/>
      <c r="N267" s="100"/>
      <c r="O267" s="100"/>
      <c r="P267" s="100"/>
      <c r="Q267" s="3"/>
    </row>
    <row r="268" spans="1:17" ht="18.75" thickBot="1">
      <c r="A268" s="3"/>
      <c r="B268" s="29"/>
      <c r="C268" s="30"/>
      <c r="D268" s="30"/>
      <c r="E268" s="30"/>
      <c r="F268" s="31"/>
      <c r="G268" s="3"/>
      <c r="H268" s="3"/>
      <c r="I268" s="3"/>
      <c r="J268" s="3"/>
      <c r="K268" s="100"/>
      <c r="L268" s="100"/>
      <c r="M268" s="100"/>
      <c r="N268" s="100"/>
      <c r="O268" s="100"/>
      <c r="P268" s="100"/>
      <c r="Q268" s="3"/>
    </row>
    <row r="269" spans="1:17" ht="18.75" thickBot="1">
      <c r="A269" s="8" t="s">
        <v>4</v>
      </c>
      <c r="B269" s="9" t="s">
        <v>23</v>
      </c>
      <c r="C269" s="10">
        <f>SUM(C270,C271,C272)-MIN(C270,C271,C272)</f>
        <v>278</v>
      </c>
      <c r="D269" s="10">
        <f>SUM(D270,D271,D272)-MIN(D270,D271,D272)</f>
        <v>298</v>
      </c>
      <c r="E269" s="10">
        <f>SUM(E270,E271,E272)-MIN(E270,E271,E272)</f>
        <v>268</v>
      </c>
      <c r="F269" s="11">
        <f>SUM(F270,F271,F272)-MIN(F270,F271,F272)</f>
        <v>295</v>
      </c>
      <c r="G269" s="12">
        <f>C269+D269+E269+F269</f>
        <v>1139</v>
      </c>
      <c r="H269" s="3"/>
      <c r="I269" s="3"/>
      <c r="J269" s="3"/>
      <c r="K269" s="100"/>
      <c r="L269" s="100"/>
      <c r="M269" s="100"/>
      <c r="N269" s="100"/>
      <c r="O269" s="100"/>
      <c r="P269" s="100"/>
      <c r="Q269" s="3"/>
    </row>
    <row r="270" spans="1:17" ht="18">
      <c r="A270" s="16" t="s">
        <v>5</v>
      </c>
      <c r="B270" s="38" t="s">
        <v>56</v>
      </c>
      <c r="C270" s="18">
        <v>108</v>
      </c>
      <c r="D270" s="18">
        <v>110</v>
      </c>
      <c r="E270" s="18">
        <v>103</v>
      </c>
      <c r="F270" s="18">
        <v>134</v>
      </c>
      <c r="G270" s="19">
        <f>AVERAGE(C270:F270)</f>
        <v>113.75</v>
      </c>
      <c r="H270" s="3"/>
      <c r="I270" s="3"/>
      <c r="J270" s="3"/>
      <c r="K270" s="100"/>
      <c r="L270" s="100"/>
      <c r="M270" s="100"/>
      <c r="N270" s="100"/>
      <c r="O270" s="100"/>
      <c r="P270" s="100"/>
      <c r="Q270" s="3"/>
    </row>
    <row r="271" spans="1:17" ht="18">
      <c r="A271" s="16" t="s">
        <v>6</v>
      </c>
      <c r="B271" s="39" t="s">
        <v>57</v>
      </c>
      <c r="C271" s="26">
        <v>130</v>
      </c>
      <c r="D271" s="26">
        <v>160</v>
      </c>
      <c r="E271" s="26">
        <v>142</v>
      </c>
      <c r="F271" s="26">
        <v>159</v>
      </c>
      <c r="G271" s="19">
        <f>AVERAGE(C271:F271)</f>
        <v>147.75</v>
      </c>
      <c r="H271" s="3"/>
      <c r="I271" s="3"/>
      <c r="J271" s="3"/>
      <c r="K271" s="100"/>
      <c r="L271" s="100"/>
      <c r="M271" s="100"/>
      <c r="N271" s="100"/>
      <c r="O271" s="100"/>
      <c r="P271" s="100"/>
      <c r="Q271" s="3"/>
    </row>
    <row r="272" spans="1:17" ht="18.75" thickBot="1">
      <c r="A272" s="16" t="s">
        <v>7</v>
      </c>
      <c r="B272" s="40" t="s">
        <v>58</v>
      </c>
      <c r="C272" s="28">
        <v>148</v>
      </c>
      <c r="D272" s="28">
        <v>138</v>
      </c>
      <c r="E272" s="28">
        <v>126</v>
      </c>
      <c r="F272" s="28">
        <v>136</v>
      </c>
      <c r="G272" s="19">
        <f>AVERAGE(C272:F272)</f>
        <v>137</v>
      </c>
      <c r="H272" s="3"/>
      <c r="I272" s="3"/>
      <c r="J272" s="3"/>
      <c r="K272" s="100"/>
      <c r="L272" s="100"/>
      <c r="M272" s="100"/>
      <c r="N272" s="100"/>
      <c r="O272" s="100"/>
      <c r="P272" s="100"/>
      <c r="Q272" s="3"/>
    </row>
    <row r="273" spans="1:17" ht="18.75" thickBot="1">
      <c r="A273" s="3"/>
      <c r="B273" s="29"/>
      <c r="C273" s="30"/>
      <c r="D273" s="30"/>
      <c r="E273" s="30"/>
      <c r="F273" s="31"/>
      <c r="G273" s="3"/>
      <c r="H273" s="3"/>
      <c r="I273" s="3"/>
      <c r="J273" s="3"/>
      <c r="K273" s="100"/>
      <c r="L273" s="100"/>
      <c r="M273" s="100"/>
      <c r="N273" s="100"/>
      <c r="O273" s="100"/>
      <c r="P273" s="100"/>
      <c r="Q273" s="3"/>
    </row>
    <row r="274" spans="1:17" ht="18.75" thickBot="1">
      <c r="A274" s="8" t="s">
        <v>4</v>
      </c>
      <c r="B274" s="9" t="s">
        <v>24</v>
      </c>
      <c r="C274" s="10">
        <f>SUM(C275,C276,C277)-MIN(C275,C276,C277)</f>
        <v>281</v>
      </c>
      <c r="D274" s="10">
        <f>SUM(D275,D276,D277)-MIN(D275,D276,D277)</f>
        <v>261</v>
      </c>
      <c r="E274" s="10">
        <f>SUM(E275,E276,E277)-MIN(E275,E276,E277)</f>
        <v>304</v>
      </c>
      <c r="F274" s="11">
        <f>SUM(F275,F276,F277)-MIN(F275,F276,F277)</f>
        <v>271</v>
      </c>
      <c r="G274" s="12">
        <f>C274+D274+E274+F274</f>
        <v>1117</v>
      </c>
      <c r="H274" s="3"/>
      <c r="I274" s="3"/>
      <c r="J274" s="3"/>
      <c r="K274" s="100"/>
      <c r="L274" s="100"/>
      <c r="M274" s="100"/>
      <c r="N274" s="100"/>
      <c r="O274" s="100"/>
      <c r="P274" s="100"/>
      <c r="Q274" s="3"/>
    </row>
    <row r="275" spans="1:17" ht="18">
      <c r="A275" s="16" t="s">
        <v>5</v>
      </c>
      <c r="B275" s="38" t="s">
        <v>93</v>
      </c>
      <c r="C275" s="18">
        <v>173</v>
      </c>
      <c r="D275" s="18">
        <v>128</v>
      </c>
      <c r="E275" s="18">
        <v>119</v>
      </c>
      <c r="F275" s="18">
        <v>126</v>
      </c>
      <c r="G275" s="19">
        <f>AVERAGE(C275:F275)</f>
        <v>136.5</v>
      </c>
      <c r="H275" s="3"/>
      <c r="I275" s="3"/>
      <c r="J275" s="3"/>
      <c r="K275" s="100"/>
      <c r="L275" s="100"/>
      <c r="M275" s="100"/>
      <c r="N275" s="100"/>
      <c r="O275" s="100"/>
      <c r="P275" s="100"/>
      <c r="Q275" s="3"/>
    </row>
    <row r="276" spans="1:17" ht="18">
      <c r="A276" s="16" t="s">
        <v>6</v>
      </c>
      <c r="B276" s="39" t="s">
        <v>63</v>
      </c>
      <c r="C276" s="26">
        <v>91</v>
      </c>
      <c r="D276" s="26">
        <v>93</v>
      </c>
      <c r="E276" s="26">
        <v>100</v>
      </c>
      <c r="F276" s="26">
        <v>95</v>
      </c>
      <c r="G276" s="19">
        <f>AVERAGE(C276:F276)</f>
        <v>94.75</v>
      </c>
      <c r="H276" s="3"/>
      <c r="I276" s="3"/>
      <c r="J276" s="3"/>
      <c r="K276" s="100"/>
      <c r="L276" s="100"/>
      <c r="M276" s="100"/>
      <c r="N276" s="100"/>
      <c r="O276" s="100"/>
      <c r="P276" s="100"/>
      <c r="Q276" s="3"/>
    </row>
    <row r="277" spans="1:17" ht="18.75" thickBot="1">
      <c r="A277" s="16" t="s">
        <v>7</v>
      </c>
      <c r="B277" s="40" t="s">
        <v>64</v>
      </c>
      <c r="C277" s="28">
        <v>108</v>
      </c>
      <c r="D277" s="28">
        <v>133</v>
      </c>
      <c r="E277" s="28">
        <v>185</v>
      </c>
      <c r="F277" s="28">
        <v>145</v>
      </c>
      <c r="G277" s="19">
        <f>AVERAGE(C277:F277)</f>
        <v>142.75</v>
      </c>
      <c r="H277" s="3"/>
      <c r="I277" s="3"/>
      <c r="J277" s="3"/>
      <c r="K277" s="100"/>
      <c r="L277" s="100"/>
      <c r="M277" s="100"/>
      <c r="N277" s="100"/>
      <c r="O277" s="100"/>
      <c r="P277" s="100"/>
      <c r="Q277" s="3"/>
    </row>
    <row r="278" spans="1:17" ht="18.75" thickBot="1">
      <c r="A278" s="3"/>
      <c r="B278" s="29"/>
      <c r="C278" s="30"/>
      <c r="D278" s="30"/>
      <c r="E278" s="30"/>
      <c r="F278" s="31"/>
      <c r="G278" s="3"/>
      <c r="H278" s="3"/>
      <c r="I278" s="3"/>
      <c r="J278" s="3"/>
      <c r="K278" s="100"/>
      <c r="L278" s="100"/>
      <c r="M278" s="100"/>
      <c r="N278" s="100"/>
      <c r="O278" s="100"/>
      <c r="P278" s="100"/>
      <c r="Q278" s="3"/>
    </row>
    <row r="279" spans="1:17" ht="18.75" thickBot="1">
      <c r="A279" s="8" t="s">
        <v>4</v>
      </c>
      <c r="B279" s="9" t="s">
        <v>59</v>
      </c>
      <c r="C279" s="10">
        <f>SUM(C280,C281,C282)-MIN(C280,C281,C282)</f>
        <v>304</v>
      </c>
      <c r="D279" s="10">
        <f>SUM(D280,D281,D282)-MIN(D280,D281,D282)</f>
        <v>222</v>
      </c>
      <c r="E279" s="10">
        <f>SUM(E280,E281,E282)-MIN(E280,E281,E282)</f>
        <v>283</v>
      </c>
      <c r="F279" s="11">
        <f>SUM(F280,F281,F282)-MIN(F280,F281,F282)</f>
        <v>252</v>
      </c>
      <c r="G279" s="12">
        <f>C279+D279+E279+F279</f>
        <v>1061</v>
      </c>
      <c r="H279" s="3"/>
      <c r="I279" s="3"/>
      <c r="J279" s="3"/>
      <c r="K279" s="100"/>
      <c r="L279" s="100"/>
      <c r="M279" s="100"/>
      <c r="N279" s="100"/>
      <c r="O279" s="100"/>
      <c r="P279" s="100"/>
      <c r="Q279" s="3"/>
    </row>
    <row r="280" spans="1:17" ht="18">
      <c r="A280" s="16" t="s">
        <v>5</v>
      </c>
      <c r="B280" s="38" t="s">
        <v>60</v>
      </c>
      <c r="C280" s="18">
        <v>113</v>
      </c>
      <c r="D280" s="18">
        <v>101</v>
      </c>
      <c r="E280" s="18">
        <v>157</v>
      </c>
      <c r="F280" s="18">
        <v>129</v>
      </c>
      <c r="G280" s="19">
        <f>AVERAGE(C280:F280)</f>
        <v>125</v>
      </c>
      <c r="H280" s="3"/>
      <c r="I280" s="3"/>
      <c r="J280" s="3"/>
      <c r="K280" s="100"/>
      <c r="L280" s="100"/>
      <c r="M280" s="100"/>
      <c r="N280" s="100"/>
      <c r="O280" s="100"/>
      <c r="P280" s="100"/>
      <c r="Q280" s="3"/>
    </row>
    <row r="281" spans="1:17" ht="18">
      <c r="A281" s="16" t="s">
        <v>6</v>
      </c>
      <c r="B281" s="39" t="s">
        <v>61</v>
      </c>
      <c r="C281" s="26">
        <v>154</v>
      </c>
      <c r="D281" s="26">
        <v>92</v>
      </c>
      <c r="E281" s="26">
        <v>103</v>
      </c>
      <c r="F281" s="26">
        <v>123</v>
      </c>
      <c r="G281" s="19">
        <f>AVERAGE(C281:F281)</f>
        <v>118</v>
      </c>
      <c r="H281" s="3"/>
      <c r="I281" s="3"/>
      <c r="J281" s="3"/>
      <c r="K281" s="100"/>
      <c r="L281" s="100"/>
      <c r="M281" s="100"/>
      <c r="N281" s="100"/>
      <c r="O281" s="100"/>
      <c r="P281" s="100"/>
      <c r="Q281" s="3"/>
    </row>
    <row r="282" spans="1:17" ht="18.75" thickBot="1">
      <c r="A282" s="16" t="s">
        <v>7</v>
      </c>
      <c r="B282" s="40" t="s">
        <v>62</v>
      </c>
      <c r="C282" s="28">
        <v>150</v>
      </c>
      <c r="D282" s="28">
        <v>121</v>
      </c>
      <c r="E282" s="28">
        <v>126</v>
      </c>
      <c r="F282" s="28">
        <v>114</v>
      </c>
      <c r="G282" s="19">
        <f>AVERAGE(C282:F282)</f>
        <v>127.75</v>
      </c>
      <c r="H282" s="3"/>
      <c r="I282" s="3"/>
      <c r="J282" s="3"/>
      <c r="K282" s="100"/>
      <c r="L282" s="100"/>
      <c r="M282" s="100"/>
      <c r="N282" s="100"/>
      <c r="O282" s="100"/>
      <c r="P282" s="100"/>
      <c r="Q282" s="3"/>
    </row>
    <row r="283" spans="1:17" ht="13.5" thickBo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100"/>
      <c r="L283" s="100"/>
      <c r="M283" s="100"/>
      <c r="N283" s="100"/>
      <c r="O283" s="100"/>
      <c r="P283" s="100"/>
      <c r="Q283" s="3"/>
    </row>
    <row r="284" spans="1:17" ht="18.75" thickBot="1">
      <c r="A284" s="8" t="s">
        <v>4</v>
      </c>
      <c r="B284" s="9" t="s">
        <v>68</v>
      </c>
      <c r="C284" s="10">
        <f>SUM(C285,C286,C287)-MIN(C285,C286,C287)</f>
        <v>355</v>
      </c>
      <c r="D284" s="10">
        <f>SUM(D285,D286,D287)-MIN(D285,D286,D287)</f>
        <v>342</v>
      </c>
      <c r="E284" s="10">
        <f>SUM(E285,E286,E287)-MIN(E285,E286,E287)</f>
        <v>319</v>
      </c>
      <c r="F284" s="11">
        <f>SUM(F285,F286,F287)-MIN(F285,F286,F287)</f>
        <v>274</v>
      </c>
      <c r="G284" s="12">
        <f>C284+D284+E284+F284</f>
        <v>1290</v>
      </c>
      <c r="H284" s="3"/>
      <c r="I284" s="3"/>
      <c r="J284" s="3"/>
      <c r="K284" s="100"/>
      <c r="L284" s="100"/>
      <c r="M284" s="100"/>
      <c r="N284" s="100"/>
      <c r="O284" s="100"/>
      <c r="P284" s="100"/>
      <c r="Q284" s="3"/>
    </row>
    <row r="285" spans="1:17" ht="18">
      <c r="A285" s="16" t="s">
        <v>5</v>
      </c>
      <c r="B285" s="38" t="s">
        <v>69</v>
      </c>
      <c r="C285" s="18">
        <v>178</v>
      </c>
      <c r="D285" s="18">
        <v>164</v>
      </c>
      <c r="E285" s="18">
        <v>126</v>
      </c>
      <c r="F285" s="18">
        <v>128</v>
      </c>
      <c r="G285" s="19">
        <f>AVERAGE(C285:F285)</f>
        <v>149</v>
      </c>
      <c r="H285" s="3"/>
      <c r="I285" s="3"/>
      <c r="J285" s="3"/>
      <c r="K285" s="100"/>
      <c r="L285" s="100"/>
      <c r="M285" s="100"/>
      <c r="N285" s="100"/>
      <c r="O285" s="100"/>
      <c r="P285" s="100"/>
      <c r="Q285" s="3"/>
    </row>
    <row r="286" spans="1:17" ht="18">
      <c r="A286" s="16" t="s">
        <v>6</v>
      </c>
      <c r="B286" s="39" t="s">
        <v>70</v>
      </c>
      <c r="C286" s="26">
        <v>93</v>
      </c>
      <c r="D286" s="26">
        <v>143</v>
      </c>
      <c r="E286" s="26">
        <v>165</v>
      </c>
      <c r="F286" s="26">
        <v>113</v>
      </c>
      <c r="G286" s="19">
        <f>AVERAGE(C286:F286)</f>
        <v>128.5</v>
      </c>
      <c r="H286" s="3"/>
      <c r="I286" s="3"/>
      <c r="J286" s="3"/>
      <c r="K286" s="100"/>
      <c r="L286" s="100"/>
      <c r="M286" s="100"/>
      <c r="N286" s="100"/>
      <c r="O286" s="100"/>
      <c r="P286" s="100"/>
      <c r="Q286" s="3"/>
    </row>
    <row r="287" spans="1:17" ht="18.75" thickBot="1">
      <c r="A287" s="16" t="s">
        <v>7</v>
      </c>
      <c r="B287" s="40" t="s">
        <v>90</v>
      </c>
      <c r="C287" s="28">
        <v>177</v>
      </c>
      <c r="D287" s="28">
        <v>178</v>
      </c>
      <c r="E287" s="28">
        <v>154</v>
      </c>
      <c r="F287" s="28">
        <v>146</v>
      </c>
      <c r="G287" s="19">
        <f>AVERAGE(C287:F287)</f>
        <v>163.75</v>
      </c>
      <c r="H287" s="3"/>
      <c r="I287" s="3"/>
      <c r="J287" s="3"/>
      <c r="K287" s="100"/>
      <c r="L287" s="100"/>
      <c r="M287" s="100"/>
      <c r="N287" s="100"/>
      <c r="O287" s="100"/>
      <c r="P287" s="100"/>
      <c r="Q287" s="3"/>
    </row>
    <row r="288" spans="1:1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100"/>
      <c r="L288" s="100"/>
      <c r="M288" s="100"/>
      <c r="N288" s="100"/>
      <c r="O288" s="100"/>
      <c r="P288" s="100"/>
      <c r="Q288" s="3"/>
    </row>
    <row r="289" spans="1:17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100"/>
      <c r="L289" s="100"/>
      <c r="M289" s="100"/>
      <c r="N289" s="100"/>
      <c r="O289" s="100"/>
      <c r="P289" s="100"/>
      <c r="Q289" s="3"/>
    </row>
    <row r="290" spans="1:17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93"/>
      <c r="L290" s="93"/>
      <c r="M290" s="93"/>
      <c r="N290" s="93"/>
      <c r="O290" s="93"/>
      <c r="P290" s="93"/>
      <c r="Q290" s="51"/>
    </row>
    <row r="291" spans="1:17" ht="26.25">
      <c r="A291" s="51"/>
      <c r="B291" s="52" t="s">
        <v>84</v>
      </c>
      <c r="C291" s="51"/>
      <c r="D291" s="51"/>
      <c r="E291" s="51"/>
      <c r="F291" s="51"/>
      <c r="G291" s="51"/>
      <c r="H291" s="51"/>
      <c r="I291" s="51"/>
      <c r="J291" s="51"/>
      <c r="K291" s="93"/>
      <c r="L291" s="93"/>
      <c r="M291" s="93"/>
      <c r="N291" s="93"/>
      <c r="O291" s="93"/>
      <c r="P291" s="93"/>
      <c r="Q291" s="51"/>
    </row>
    <row r="292" spans="1:17" ht="20.25">
      <c r="A292" s="51"/>
      <c r="B292" s="51"/>
      <c r="C292" s="51"/>
      <c r="D292" s="51"/>
      <c r="E292" s="51"/>
      <c r="F292" s="51"/>
      <c r="G292" s="51"/>
      <c r="H292" s="51"/>
      <c r="I292" s="53" t="s">
        <v>85</v>
      </c>
      <c r="J292" s="51"/>
      <c r="K292" s="93"/>
      <c r="L292" s="93"/>
      <c r="M292" s="93"/>
      <c r="N292" s="93"/>
      <c r="O292" s="93"/>
      <c r="P292" s="93"/>
      <c r="Q292" s="51"/>
    </row>
    <row r="293" spans="1:17" ht="16.5" thickBot="1">
      <c r="A293" s="51"/>
      <c r="B293" s="51"/>
      <c r="C293" s="54" t="s">
        <v>0</v>
      </c>
      <c r="D293" s="54" t="s">
        <v>1</v>
      </c>
      <c r="E293" s="54" t="s">
        <v>2</v>
      </c>
      <c r="F293" s="54" t="s">
        <v>3</v>
      </c>
      <c r="G293" s="55" t="s">
        <v>8</v>
      </c>
      <c r="H293" s="54"/>
      <c r="I293" s="51"/>
      <c r="J293" s="51"/>
      <c r="K293" s="93"/>
      <c r="L293" s="93"/>
      <c r="M293" s="93"/>
      <c r="N293" s="93"/>
      <c r="O293" s="93"/>
      <c r="P293" s="93"/>
      <c r="Q293" s="51"/>
    </row>
    <row r="294" spans="1:17" ht="18.75" thickBot="1">
      <c r="A294" s="56" t="s">
        <v>4</v>
      </c>
      <c r="B294" s="57" t="s">
        <v>11</v>
      </c>
      <c r="C294" s="58">
        <f>SUM(C295,C296,C297)-MIN(C295,C296,C297)</f>
        <v>441</v>
      </c>
      <c r="D294" s="58">
        <f>SUM(D295,D296,D297)-MIN(D295,D296,D297)</f>
        <v>372</v>
      </c>
      <c r="E294" s="58">
        <f>SUM(E295,E296,E297)-MIN(E295,E296,E297)</f>
        <v>390</v>
      </c>
      <c r="F294" s="59">
        <f>SUM(F295,F296,F297)-MIN(F295,F296,F297)</f>
        <v>435</v>
      </c>
      <c r="G294" s="60">
        <f>C294+D294+E294+F294</f>
        <v>1638</v>
      </c>
      <c r="H294" s="51"/>
      <c r="I294" s="61">
        <v>1</v>
      </c>
      <c r="J294" s="62" t="s">
        <v>11</v>
      </c>
      <c r="K294" s="101">
        <v>441</v>
      </c>
      <c r="L294" s="101">
        <v>372</v>
      </c>
      <c r="M294" s="101">
        <v>390</v>
      </c>
      <c r="N294" s="102">
        <v>435</v>
      </c>
      <c r="O294" s="90">
        <v>1638</v>
      </c>
      <c r="P294" s="90">
        <v>5</v>
      </c>
      <c r="Q294" s="51"/>
    </row>
    <row r="295" spans="1:17" ht="18">
      <c r="A295" s="63" t="s">
        <v>5</v>
      </c>
      <c r="B295" s="64" t="s">
        <v>25</v>
      </c>
      <c r="C295" s="65">
        <v>161</v>
      </c>
      <c r="D295" s="65">
        <v>171</v>
      </c>
      <c r="E295" s="65">
        <v>181</v>
      </c>
      <c r="F295" s="65">
        <v>203</v>
      </c>
      <c r="G295" s="66">
        <f>AVERAGE(C295:F295)</f>
        <v>179</v>
      </c>
      <c r="H295" s="51"/>
      <c r="I295" s="67">
        <v>2</v>
      </c>
      <c r="J295" s="68" t="s">
        <v>13</v>
      </c>
      <c r="K295" s="103">
        <v>352</v>
      </c>
      <c r="L295" s="103">
        <v>408</v>
      </c>
      <c r="M295" s="103">
        <v>396</v>
      </c>
      <c r="N295" s="104">
        <v>380</v>
      </c>
      <c r="O295" s="91">
        <v>1536</v>
      </c>
      <c r="P295" s="91">
        <v>4</v>
      </c>
      <c r="Q295" s="51"/>
    </row>
    <row r="296" spans="1:17" ht="18">
      <c r="A296" s="63" t="s">
        <v>6</v>
      </c>
      <c r="B296" s="71" t="s">
        <v>26</v>
      </c>
      <c r="C296" s="72">
        <v>214</v>
      </c>
      <c r="D296" s="72">
        <v>201</v>
      </c>
      <c r="E296" s="72">
        <v>209</v>
      </c>
      <c r="F296" s="72">
        <v>232</v>
      </c>
      <c r="G296" s="66">
        <f>AVERAGE(C296:F296)</f>
        <v>214</v>
      </c>
      <c r="H296" s="51"/>
      <c r="I296" s="67">
        <v>3</v>
      </c>
      <c r="J296" s="68" t="s">
        <v>12</v>
      </c>
      <c r="K296" s="103">
        <v>420</v>
      </c>
      <c r="L296" s="103">
        <v>384</v>
      </c>
      <c r="M296" s="103">
        <v>339</v>
      </c>
      <c r="N296" s="104">
        <v>361</v>
      </c>
      <c r="O296" s="91">
        <v>1504</v>
      </c>
      <c r="P296" s="91">
        <v>4</v>
      </c>
      <c r="Q296" s="51"/>
    </row>
    <row r="297" spans="1:17" ht="18.75" thickBot="1">
      <c r="A297" s="63" t="s">
        <v>7</v>
      </c>
      <c r="B297" s="73" t="s">
        <v>27</v>
      </c>
      <c r="C297" s="74">
        <v>227</v>
      </c>
      <c r="D297" s="74">
        <v>163</v>
      </c>
      <c r="E297" s="74">
        <v>175</v>
      </c>
      <c r="F297" s="74">
        <v>149</v>
      </c>
      <c r="G297" s="66">
        <f>AVERAGE(C297:F297)</f>
        <v>178.5</v>
      </c>
      <c r="H297" s="51"/>
      <c r="I297" s="67">
        <v>4</v>
      </c>
      <c r="J297" s="68" t="s">
        <v>52</v>
      </c>
      <c r="K297" s="103">
        <v>339</v>
      </c>
      <c r="L297" s="103">
        <v>345</v>
      </c>
      <c r="M297" s="103">
        <v>355</v>
      </c>
      <c r="N297" s="104">
        <v>379</v>
      </c>
      <c r="O297" s="91">
        <v>1418</v>
      </c>
      <c r="P297" s="91">
        <v>3</v>
      </c>
      <c r="Q297" s="51"/>
    </row>
    <row r="298" spans="1:17" ht="18.75" thickBot="1">
      <c r="A298" s="51"/>
      <c r="B298" s="75"/>
      <c r="C298" s="76"/>
      <c r="D298" s="76"/>
      <c r="E298" s="76"/>
      <c r="F298" s="77"/>
      <c r="G298" s="51"/>
      <c r="H298" s="51"/>
      <c r="I298" s="67">
        <v>5</v>
      </c>
      <c r="J298" s="68" t="s">
        <v>15</v>
      </c>
      <c r="K298" s="103">
        <v>341</v>
      </c>
      <c r="L298" s="103">
        <v>338</v>
      </c>
      <c r="M298" s="103">
        <v>316</v>
      </c>
      <c r="N298" s="104">
        <v>340</v>
      </c>
      <c r="O298" s="91">
        <v>1335</v>
      </c>
      <c r="P298" s="91">
        <v>3</v>
      </c>
      <c r="Q298" s="51"/>
    </row>
    <row r="299" spans="1:17" ht="18.75" thickBot="1">
      <c r="A299" s="56" t="s">
        <v>4</v>
      </c>
      <c r="B299" s="57" t="s">
        <v>12</v>
      </c>
      <c r="C299" s="58">
        <f>SUM(C300,C301,C302)-MIN(C300,C301,C302)</f>
        <v>420</v>
      </c>
      <c r="D299" s="58">
        <f>SUM(D300,D301,D302)-MIN(D300,D301,D302)</f>
        <v>384</v>
      </c>
      <c r="E299" s="58">
        <f>SUM(E300,E301,E302)-MIN(E300,E301,E302)</f>
        <v>339</v>
      </c>
      <c r="F299" s="59">
        <f>SUM(F300,F301,F302)-MIN(F300,F301,F302)</f>
        <v>361</v>
      </c>
      <c r="G299" s="60">
        <f>C299+D299+E299+F299</f>
        <v>1504</v>
      </c>
      <c r="H299" s="51"/>
      <c r="I299" s="67">
        <v>6</v>
      </c>
      <c r="J299" s="68" t="s">
        <v>14</v>
      </c>
      <c r="K299" s="103">
        <v>347</v>
      </c>
      <c r="L299" s="103">
        <v>303</v>
      </c>
      <c r="M299" s="103">
        <v>332</v>
      </c>
      <c r="N299" s="104">
        <v>308</v>
      </c>
      <c r="O299" s="91">
        <v>1290</v>
      </c>
      <c r="P299" s="91">
        <v>2</v>
      </c>
      <c r="Q299" s="51"/>
    </row>
    <row r="300" spans="1:17" ht="18">
      <c r="A300" s="63" t="s">
        <v>5</v>
      </c>
      <c r="B300" s="64" t="s">
        <v>28</v>
      </c>
      <c r="C300" s="65">
        <v>172</v>
      </c>
      <c r="D300" s="65">
        <v>179</v>
      </c>
      <c r="E300" s="65">
        <v>168</v>
      </c>
      <c r="F300" s="65">
        <v>195</v>
      </c>
      <c r="G300" s="66">
        <f>AVERAGE(C300:F300)</f>
        <v>178.5</v>
      </c>
      <c r="H300" s="51"/>
      <c r="I300" s="67">
        <v>7</v>
      </c>
      <c r="J300" s="68" t="s">
        <v>17</v>
      </c>
      <c r="K300" s="103">
        <v>316</v>
      </c>
      <c r="L300" s="103">
        <v>325</v>
      </c>
      <c r="M300" s="103">
        <v>304</v>
      </c>
      <c r="N300" s="104">
        <v>332</v>
      </c>
      <c r="O300" s="91">
        <v>1277</v>
      </c>
      <c r="P300" s="91">
        <v>2</v>
      </c>
      <c r="Q300" s="51"/>
    </row>
    <row r="301" spans="1:17" ht="18">
      <c r="A301" s="63" t="s">
        <v>6</v>
      </c>
      <c r="B301" s="71" t="s">
        <v>29</v>
      </c>
      <c r="C301" s="72">
        <v>243</v>
      </c>
      <c r="D301" s="72">
        <v>152</v>
      </c>
      <c r="E301" s="72">
        <v>156</v>
      </c>
      <c r="F301" s="72">
        <v>166</v>
      </c>
      <c r="G301" s="66">
        <f>AVERAGE(C301:F301)</f>
        <v>179.25</v>
      </c>
      <c r="H301" s="51"/>
      <c r="I301" s="67">
        <v>8</v>
      </c>
      <c r="J301" s="68" t="s">
        <v>16</v>
      </c>
      <c r="K301" s="103">
        <v>315</v>
      </c>
      <c r="L301" s="103">
        <v>321</v>
      </c>
      <c r="M301" s="103">
        <v>316</v>
      </c>
      <c r="N301" s="104">
        <v>324</v>
      </c>
      <c r="O301" s="91">
        <v>1276</v>
      </c>
      <c r="P301" s="91">
        <v>1</v>
      </c>
      <c r="Q301" s="51"/>
    </row>
    <row r="302" spans="1:17" ht="18.75" thickBot="1">
      <c r="A302" s="63" t="s">
        <v>7</v>
      </c>
      <c r="B302" s="73" t="s">
        <v>30</v>
      </c>
      <c r="C302" s="74">
        <v>177</v>
      </c>
      <c r="D302" s="74">
        <v>205</v>
      </c>
      <c r="E302" s="74">
        <v>171</v>
      </c>
      <c r="F302" s="74">
        <v>141</v>
      </c>
      <c r="G302" s="66">
        <f>AVERAGE(C302:F302)</f>
        <v>173.5</v>
      </c>
      <c r="H302" s="51"/>
      <c r="I302" s="78">
        <v>9</v>
      </c>
      <c r="J302" s="79" t="s">
        <v>20</v>
      </c>
      <c r="K302" s="105">
        <v>286</v>
      </c>
      <c r="L302" s="105">
        <v>289</v>
      </c>
      <c r="M302" s="105">
        <v>298</v>
      </c>
      <c r="N302" s="106">
        <v>282</v>
      </c>
      <c r="O302" s="92">
        <v>1155</v>
      </c>
      <c r="P302" s="92">
        <v>1</v>
      </c>
      <c r="Q302" s="51"/>
    </row>
    <row r="303" spans="1:17" ht="18.75" thickBot="1">
      <c r="A303" s="51"/>
      <c r="B303" s="75"/>
      <c r="C303" s="76"/>
      <c r="D303" s="76"/>
      <c r="E303" s="76"/>
      <c r="F303" s="77"/>
      <c r="G303" s="51"/>
      <c r="H303" s="51"/>
      <c r="I303" s="80"/>
      <c r="J303" s="51"/>
      <c r="K303" s="93"/>
      <c r="L303" s="93"/>
      <c r="M303" s="93"/>
      <c r="N303" s="93"/>
      <c r="O303" s="93"/>
      <c r="P303" s="93"/>
      <c r="Q303" s="51"/>
    </row>
    <row r="304" spans="1:17" ht="18.75" thickBot="1">
      <c r="A304" s="56" t="s">
        <v>4</v>
      </c>
      <c r="B304" s="57" t="s">
        <v>13</v>
      </c>
      <c r="C304" s="58">
        <f>SUM(C305,C306,C307)-MIN(C305,C306,C307)</f>
        <v>352</v>
      </c>
      <c r="D304" s="58">
        <f>SUM(D305,D306,D307)-MIN(D305,D306,D307)</f>
        <v>408</v>
      </c>
      <c r="E304" s="58">
        <f>SUM(E305,E306,E307)-MIN(E305,E306,E307)</f>
        <v>396</v>
      </c>
      <c r="F304" s="59">
        <f>SUM(F305,F306,F307)-MIN(F305,F306,F307)</f>
        <v>380</v>
      </c>
      <c r="G304" s="60">
        <f>C304+D304+E304+F304</f>
        <v>1536</v>
      </c>
      <c r="H304" s="51"/>
      <c r="I304" s="80"/>
      <c r="J304" s="51"/>
      <c r="K304" s="93"/>
      <c r="L304" s="93"/>
      <c r="M304" s="93"/>
      <c r="N304" s="93"/>
      <c r="O304" s="93"/>
      <c r="P304" s="93"/>
      <c r="Q304" s="51"/>
    </row>
    <row r="305" spans="1:17" ht="18">
      <c r="A305" s="63" t="s">
        <v>5</v>
      </c>
      <c r="B305" s="64" t="s">
        <v>112</v>
      </c>
      <c r="C305" s="65">
        <v>171</v>
      </c>
      <c r="D305" s="65">
        <v>201</v>
      </c>
      <c r="E305" s="65">
        <v>182</v>
      </c>
      <c r="F305" s="65">
        <v>180</v>
      </c>
      <c r="G305" s="66">
        <f>AVERAGE(C305:F305)</f>
        <v>183.5</v>
      </c>
      <c r="H305" s="51"/>
      <c r="I305" s="80"/>
      <c r="J305" s="51"/>
      <c r="K305" s="93"/>
      <c r="L305" s="93"/>
      <c r="M305" s="93"/>
      <c r="N305" s="93"/>
      <c r="O305" s="93"/>
      <c r="P305" s="93"/>
      <c r="Q305" s="51"/>
    </row>
    <row r="306" spans="1:17" ht="18">
      <c r="A306" s="63" t="s">
        <v>6</v>
      </c>
      <c r="B306" s="71" t="s">
        <v>32</v>
      </c>
      <c r="C306" s="72">
        <v>150</v>
      </c>
      <c r="D306" s="72">
        <v>135</v>
      </c>
      <c r="E306" s="72">
        <v>214</v>
      </c>
      <c r="F306" s="72">
        <v>123</v>
      </c>
      <c r="G306" s="66">
        <f>AVERAGE(C306:F306)</f>
        <v>155.5</v>
      </c>
      <c r="H306" s="51"/>
      <c r="I306" s="80"/>
      <c r="J306" s="51"/>
      <c r="K306" s="93"/>
      <c r="L306" s="93"/>
      <c r="M306" s="93"/>
      <c r="N306" s="93"/>
      <c r="O306" s="93"/>
      <c r="P306" s="93"/>
      <c r="Q306" s="51"/>
    </row>
    <row r="307" spans="1:17" ht="18.75" thickBot="1">
      <c r="A307" s="63" t="s">
        <v>7</v>
      </c>
      <c r="B307" s="73" t="s">
        <v>33</v>
      </c>
      <c r="C307" s="74">
        <v>181</v>
      </c>
      <c r="D307" s="74">
        <v>207</v>
      </c>
      <c r="E307" s="74">
        <v>182</v>
      </c>
      <c r="F307" s="74">
        <v>200</v>
      </c>
      <c r="G307" s="66">
        <f>AVERAGE(C307:F307)</f>
        <v>192.5</v>
      </c>
      <c r="H307" s="51"/>
      <c r="I307" s="80"/>
      <c r="J307" s="51"/>
      <c r="K307" s="93"/>
      <c r="L307" s="93"/>
      <c r="M307" s="93"/>
      <c r="N307" s="93"/>
      <c r="O307" s="93"/>
      <c r="P307" s="93"/>
      <c r="Q307" s="51"/>
    </row>
    <row r="308" spans="1:17" ht="21" thickBot="1">
      <c r="A308" s="51"/>
      <c r="B308" s="75"/>
      <c r="C308" s="76"/>
      <c r="D308" s="76"/>
      <c r="E308" s="76"/>
      <c r="F308" s="77"/>
      <c r="G308" s="51"/>
      <c r="H308" s="51"/>
      <c r="I308" s="53" t="s">
        <v>115</v>
      </c>
      <c r="J308" s="51"/>
      <c r="K308" s="93"/>
      <c r="L308" s="93"/>
      <c r="M308" s="93"/>
      <c r="N308" s="93"/>
      <c r="O308" s="93"/>
      <c r="P308" s="93"/>
      <c r="Q308" s="51"/>
    </row>
    <row r="309" spans="1:17" ht="18.75" thickBot="1">
      <c r="A309" s="56" t="s">
        <v>4</v>
      </c>
      <c r="B309" s="57" t="s">
        <v>14</v>
      </c>
      <c r="C309" s="58">
        <f>SUM(C310,C311,C312)-MIN(C310,C311,C312)</f>
        <v>347</v>
      </c>
      <c r="D309" s="58">
        <f>SUM(D310,D311,D312)-MIN(D310,D311,D312)</f>
        <v>303</v>
      </c>
      <c r="E309" s="58">
        <f>SUM(E310,E311,E312)-MIN(E310,E311,E312)</f>
        <v>332</v>
      </c>
      <c r="F309" s="59">
        <f>SUM(F310,F311,F312)-MIN(F310,F311,F312)</f>
        <v>308</v>
      </c>
      <c r="G309" s="60">
        <f>C309+D309+E309+F309</f>
        <v>1290</v>
      </c>
      <c r="H309" s="51"/>
      <c r="I309" s="171" t="s">
        <v>95</v>
      </c>
      <c r="J309" s="147"/>
      <c r="K309" s="148" t="s">
        <v>96</v>
      </c>
      <c r="L309" s="148" t="s">
        <v>97</v>
      </c>
      <c r="M309" s="148" t="s">
        <v>98</v>
      </c>
      <c r="N309" s="149" t="s">
        <v>99</v>
      </c>
      <c r="O309" s="150" t="s">
        <v>101</v>
      </c>
      <c r="P309" s="150" t="s">
        <v>105</v>
      </c>
      <c r="Q309" s="51"/>
    </row>
    <row r="310" spans="1:17" ht="18">
      <c r="A310" s="63" t="s">
        <v>5</v>
      </c>
      <c r="B310" s="81" t="s">
        <v>34</v>
      </c>
      <c r="C310" s="65">
        <v>178</v>
      </c>
      <c r="D310" s="65">
        <v>157</v>
      </c>
      <c r="E310" s="65">
        <v>129</v>
      </c>
      <c r="F310" s="65">
        <v>129</v>
      </c>
      <c r="G310" s="66">
        <f>AVERAGE(C310:F310)</f>
        <v>148.25</v>
      </c>
      <c r="H310" s="51"/>
      <c r="I310" s="146">
        <v>1</v>
      </c>
      <c r="J310" s="147" t="s">
        <v>11</v>
      </c>
      <c r="K310" s="148">
        <v>5</v>
      </c>
      <c r="L310" s="148">
        <v>4</v>
      </c>
      <c r="M310" s="148">
        <v>4</v>
      </c>
      <c r="N310" s="149">
        <v>5</v>
      </c>
      <c r="O310" s="150">
        <f>K310+L310+M310+N310</f>
        <v>18</v>
      </c>
      <c r="P310" s="150">
        <v>6095</v>
      </c>
      <c r="Q310" s="51"/>
    </row>
    <row r="311" spans="1:17" ht="18">
      <c r="A311" s="63" t="s">
        <v>6</v>
      </c>
      <c r="B311" s="82" t="s">
        <v>35</v>
      </c>
      <c r="C311" s="72">
        <v>165</v>
      </c>
      <c r="D311" s="72">
        <v>131</v>
      </c>
      <c r="E311" s="72">
        <v>179</v>
      </c>
      <c r="F311" s="72">
        <v>156</v>
      </c>
      <c r="G311" s="66">
        <f>AVERAGE(C311:F311)</f>
        <v>157.75</v>
      </c>
      <c r="H311" s="51"/>
      <c r="I311" s="153">
        <v>2</v>
      </c>
      <c r="J311" s="154" t="s">
        <v>12</v>
      </c>
      <c r="K311" s="155">
        <v>4</v>
      </c>
      <c r="L311" s="155">
        <v>5</v>
      </c>
      <c r="M311" s="155">
        <v>3</v>
      </c>
      <c r="N311" s="156">
        <v>4</v>
      </c>
      <c r="O311" s="157">
        <f>K311+L311+M311+N311</f>
        <v>16</v>
      </c>
      <c r="P311" s="157">
        <v>5960</v>
      </c>
      <c r="Q311" s="51"/>
    </row>
    <row r="312" spans="1:17" ht="18.75" thickBot="1">
      <c r="A312" s="63" t="s">
        <v>7</v>
      </c>
      <c r="B312" s="83" t="s">
        <v>36</v>
      </c>
      <c r="C312" s="74">
        <v>169</v>
      </c>
      <c r="D312" s="74">
        <v>146</v>
      </c>
      <c r="E312" s="74">
        <v>153</v>
      </c>
      <c r="F312" s="74">
        <v>152</v>
      </c>
      <c r="G312" s="66">
        <f>AVERAGE(C312:F312)</f>
        <v>155</v>
      </c>
      <c r="H312" s="51"/>
      <c r="I312" s="153">
        <v>3</v>
      </c>
      <c r="J312" s="154" t="s">
        <v>13</v>
      </c>
      <c r="K312" s="155">
        <v>4</v>
      </c>
      <c r="L312" s="155">
        <v>2</v>
      </c>
      <c r="M312" s="155">
        <v>5</v>
      </c>
      <c r="N312" s="156">
        <v>4</v>
      </c>
      <c r="O312" s="157">
        <f>K312+L312+M312+N312</f>
        <v>15</v>
      </c>
      <c r="P312" s="157">
        <v>5795</v>
      </c>
      <c r="Q312" s="51"/>
    </row>
    <row r="313" spans="1:17" ht="15.75">
      <c r="A313" s="51"/>
      <c r="B313" s="84"/>
      <c r="C313" s="69"/>
      <c r="D313" s="69"/>
      <c r="E313" s="69"/>
      <c r="F313" s="70"/>
      <c r="G313" s="51"/>
      <c r="H313" s="51"/>
      <c r="I313" s="153">
        <v>4</v>
      </c>
      <c r="J313" s="154" t="s">
        <v>52</v>
      </c>
      <c r="K313" s="155">
        <v>3</v>
      </c>
      <c r="L313" s="155">
        <v>4</v>
      </c>
      <c r="M313" s="155">
        <v>4</v>
      </c>
      <c r="N313" s="156">
        <v>3</v>
      </c>
      <c r="O313" s="157">
        <f>K313+L313+M313+N313</f>
        <v>14</v>
      </c>
      <c r="P313" s="157">
        <v>5727</v>
      </c>
      <c r="Q313" s="51"/>
    </row>
    <row r="314" spans="1:17" ht="21" thickBot="1">
      <c r="A314" s="51"/>
      <c r="B314" s="85"/>
      <c r="C314" s="54" t="s">
        <v>0</v>
      </c>
      <c r="D314" s="54" t="s">
        <v>1</v>
      </c>
      <c r="E314" s="54" t="s">
        <v>2</v>
      </c>
      <c r="F314" s="54" t="s">
        <v>3</v>
      </c>
      <c r="G314" s="51"/>
      <c r="H314" s="51"/>
      <c r="I314" s="153">
        <v>5</v>
      </c>
      <c r="J314" s="154" t="s">
        <v>15</v>
      </c>
      <c r="K314" s="155">
        <v>3</v>
      </c>
      <c r="L314" s="155">
        <v>3</v>
      </c>
      <c r="M314" s="155">
        <v>3</v>
      </c>
      <c r="N314" s="156">
        <v>3</v>
      </c>
      <c r="O314" s="157">
        <f>K314+L314+M314+N314</f>
        <v>12</v>
      </c>
      <c r="P314" s="157">
        <v>5369</v>
      </c>
      <c r="Q314" s="51"/>
    </row>
    <row r="315" spans="1:17" ht="18.75" thickBot="1">
      <c r="A315" s="56" t="s">
        <v>4</v>
      </c>
      <c r="B315" s="57" t="s">
        <v>15</v>
      </c>
      <c r="C315" s="58">
        <f>SUM(C316,C317,C318)-MIN(C316,C317,C318)</f>
        <v>341</v>
      </c>
      <c r="D315" s="58">
        <f>SUM(D316,D317,D318)-MIN(D316,D317,D318)</f>
        <v>338</v>
      </c>
      <c r="E315" s="58">
        <f>SUM(E316,E317,E318)-MIN(E316,E317,E318)</f>
        <v>316</v>
      </c>
      <c r="F315" s="59">
        <f>SUM(F316,F317,F318)-MIN(F316,F317,F318)</f>
        <v>340</v>
      </c>
      <c r="G315" s="60">
        <f>C315+D315+E315+F315</f>
        <v>1335</v>
      </c>
      <c r="H315" s="51"/>
      <c r="I315" s="153">
        <v>6</v>
      </c>
      <c r="J315" s="154" t="s">
        <v>14</v>
      </c>
      <c r="K315" s="155">
        <v>1</v>
      </c>
      <c r="L315" s="155">
        <v>3</v>
      </c>
      <c r="M315" s="155">
        <v>2</v>
      </c>
      <c r="N315" s="156">
        <v>2</v>
      </c>
      <c r="O315" s="157">
        <f>K315+L315+M315+N315</f>
        <v>8</v>
      </c>
      <c r="P315" s="157">
        <v>5127</v>
      </c>
      <c r="Q315" s="51"/>
    </row>
    <row r="316" spans="1:17" ht="18">
      <c r="A316" s="63" t="s">
        <v>5</v>
      </c>
      <c r="B316" s="81" t="s">
        <v>88</v>
      </c>
      <c r="C316" s="65">
        <v>176</v>
      </c>
      <c r="D316" s="65">
        <v>166</v>
      </c>
      <c r="E316" s="65">
        <v>152</v>
      </c>
      <c r="F316" s="65">
        <v>160</v>
      </c>
      <c r="G316" s="66">
        <f>AVERAGE(C316:F316)</f>
        <v>163.5</v>
      </c>
      <c r="H316" s="51"/>
      <c r="I316" s="153">
        <v>7</v>
      </c>
      <c r="J316" s="154" t="s">
        <v>16</v>
      </c>
      <c r="K316" s="155">
        <v>2</v>
      </c>
      <c r="L316" s="155">
        <v>2</v>
      </c>
      <c r="M316" s="155">
        <v>1</v>
      </c>
      <c r="N316" s="156">
        <v>1</v>
      </c>
      <c r="O316" s="157">
        <f>K316+L316+M316+N316</f>
        <v>6</v>
      </c>
      <c r="P316" s="157">
        <v>4869</v>
      </c>
      <c r="Q316" s="51"/>
    </row>
    <row r="317" spans="1:17" ht="18">
      <c r="A317" s="63" t="s">
        <v>6</v>
      </c>
      <c r="B317" s="82" t="s">
        <v>67</v>
      </c>
      <c r="C317" s="72">
        <v>165</v>
      </c>
      <c r="D317" s="72">
        <v>151</v>
      </c>
      <c r="E317" s="72">
        <v>146</v>
      </c>
      <c r="F317" s="72">
        <v>179</v>
      </c>
      <c r="G317" s="66">
        <f>AVERAGE(C317:F317)</f>
        <v>160.25</v>
      </c>
      <c r="H317" s="51"/>
      <c r="I317" s="153">
        <v>8</v>
      </c>
      <c r="J317" s="154" t="s">
        <v>17</v>
      </c>
      <c r="K317" s="155">
        <v>1</v>
      </c>
      <c r="L317" s="155">
        <v>1</v>
      </c>
      <c r="M317" s="155">
        <v>2</v>
      </c>
      <c r="N317" s="156">
        <v>2</v>
      </c>
      <c r="O317" s="157">
        <f>K317+L317+M317+N317</f>
        <v>6</v>
      </c>
      <c r="P317" s="157">
        <v>4734</v>
      </c>
      <c r="Q317" s="51"/>
    </row>
    <row r="318" spans="1:17" ht="18.75" thickBot="1">
      <c r="A318" s="63" t="s">
        <v>7</v>
      </c>
      <c r="B318" s="83" t="s">
        <v>114</v>
      </c>
      <c r="C318" s="74">
        <v>164</v>
      </c>
      <c r="D318" s="74">
        <v>172</v>
      </c>
      <c r="E318" s="74">
        <v>164</v>
      </c>
      <c r="F318" s="74">
        <v>161</v>
      </c>
      <c r="G318" s="66">
        <f>AVERAGE(C318:F318)</f>
        <v>165.25</v>
      </c>
      <c r="H318" s="51"/>
      <c r="I318" s="165">
        <v>9</v>
      </c>
      <c r="J318" s="166" t="s">
        <v>20</v>
      </c>
      <c r="K318" s="167">
        <v>2</v>
      </c>
      <c r="L318" s="167">
        <v>1</v>
      </c>
      <c r="M318" s="167">
        <v>1</v>
      </c>
      <c r="N318" s="168">
        <v>1</v>
      </c>
      <c r="O318" s="169">
        <f>K318+L318+M318+N318</f>
        <v>5</v>
      </c>
      <c r="P318" s="169">
        <v>4779</v>
      </c>
      <c r="Q318" s="51"/>
    </row>
    <row r="319" spans="1:17" ht="18.75" thickBot="1">
      <c r="A319" s="51"/>
      <c r="B319" s="75"/>
      <c r="C319" s="76"/>
      <c r="D319" s="76"/>
      <c r="E319" s="76"/>
      <c r="F319" s="77"/>
      <c r="G319" s="51"/>
      <c r="H319" s="51"/>
      <c r="I319" s="51"/>
      <c r="J319" s="51"/>
      <c r="K319" s="93"/>
      <c r="L319" s="93"/>
      <c r="M319" s="93"/>
      <c r="N319" s="93"/>
      <c r="O319" s="93"/>
      <c r="P319" s="93"/>
      <c r="Q319" s="51"/>
    </row>
    <row r="320" spans="1:17" ht="18.75" thickBot="1">
      <c r="A320" s="56" t="s">
        <v>4</v>
      </c>
      <c r="B320" s="57" t="s">
        <v>16</v>
      </c>
      <c r="C320" s="58">
        <f>SUM(C321,C322,C323)-MIN(C321,C322,C323)</f>
        <v>315</v>
      </c>
      <c r="D320" s="58">
        <f>SUM(D321,D322,D323)-MIN(D321,D322,D323)</f>
        <v>321</v>
      </c>
      <c r="E320" s="58">
        <f>SUM(E321,E322,E323)-MIN(E321,E322,E323)</f>
        <v>316</v>
      </c>
      <c r="F320" s="59">
        <f>SUM(F321,F322,F323)-MIN(F321,F322,F323)</f>
        <v>324</v>
      </c>
      <c r="G320" s="60">
        <f>C320+D320+E320+F320</f>
        <v>1276</v>
      </c>
      <c r="H320" s="51"/>
      <c r="I320" s="51"/>
      <c r="J320" s="51"/>
      <c r="K320" s="93"/>
      <c r="L320" s="93"/>
      <c r="M320" s="93"/>
      <c r="N320" s="93"/>
      <c r="O320" s="93"/>
      <c r="P320" s="93"/>
      <c r="Q320" s="51"/>
    </row>
    <row r="321" spans="1:17" ht="18">
      <c r="A321" s="63" t="s">
        <v>5</v>
      </c>
      <c r="B321" s="81" t="s">
        <v>49</v>
      </c>
      <c r="C321" s="65">
        <v>169</v>
      </c>
      <c r="D321" s="65">
        <v>159</v>
      </c>
      <c r="E321" s="65">
        <v>152</v>
      </c>
      <c r="F321" s="65">
        <v>168</v>
      </c>
      <c r="G321" s="66">
        <f>AVERAGE(C321:F321)</f>
        <v>162</v>
      </c>
      <c r="H321" s="51"/>
      <c r="I321" s="51"/>
      <c r="J321" s="51"/>
      <c r="K321" s="93"/>
      <c r="L321" s="93"/>
      <c r="M321" s="93"/>
      <c r="N321" s="93"/>
      <c r="O321" s="93"/>
      <c r="P321" s="93"/>
      <c r="Q321" s="51"/>
    </row>
    <row r="322" spans="1:17" ht="18">
      <c r="A322" s="63" t="s">
        <v>6</v>
      </c>
      <c r="B322" s="82" t="s">
        <v>50</v>
      </c>
      <c r="C322" s="72">
        <v>146</v>
      </c>
      <c r="D322" s="72">
        <v>162</v>
      </c>
      <c r="E322" s="72">
        <v>164</v>
      </c>
      <c r="F322" s="72">
        <v>156</v>
      </c>
      <c r="G322" s="66">
        <f>AVERAGE(C322:F322)</f>
        <v>157</v>
      </c>
      <c r="H322" s="51"/>
      <c r="I322" s="51"/>
      <c r="J322" s="51"/>
      <c r="K322" s="93"/>
      <c r="L322" s="93"/>
      <c r="M322" s="93"/>
      <c r="N322" s="93"/>
      <c r="O322" s="93"/>
      <c r="P322" s="93"/>
      <c r="Q322" s="51"/>
    </row>
    <row r="323" spans="1:17" ht="18.75" thickBot="1">
      <c r="A323" s="63" t="s">
        <v>7</v>
      </c>
      <c r="B323" s="83"/>
      <c r="C323" s="74">
        <v>0</v>
      </c>
      <c r="D323" s="74">
        <v>0</v>
      </c>
      <c r="E323" s="74">
        <v>0</v>
      </c>
      <c r="F323" s="74">
        <v>0</v>
      </c>
      <c r="G323" s="66">
        <f>AVERAGE(C323:F323)</f>
        <v>0</v>
      </c>
      <c r="H323" s="51"/>
      <c r="I323" s="51"/>
      <c r="J323" s="51"/>
      <c r="K323" s="93"/>
      <c r="L323" s="93"/>
      <c r="M323" s="93"/>
      <c r="N323" s="93"/>
      <c r="O323" s="93"/>
      <c r="P323" s="93"/>
      <c r="Q323" s="51"/>
    </row>
    <row r="324" spans="1:17" ht="18.75" thickBot="1">
      <c r="A324" s="51"/>
      <c r="B324" s="75"/>
      <c r="C324" s="76"/>
      <c r="D324" s="76"/>
      <c r="E324" s="76"/>
      <c r="F324" s="77"/>
      <c r="G324" s="51"/>
      <c r="H324" s="51"/>
      <c r="I324" s="51"/>
      <c r="J324" s="51"/>
      <c r="K324" s="93"/>
      <c r="L324" s="93"/>
      <c r="M324" s="93"/>
      <c r="N324" s="93"/>
      <c r="O324" s="93"/>
      <c r="P324" s="93"/>
      <c r="Q324" s="51"/>
    </row>
    <row r="325" spans="1:17" ht="18.75" thickBot="1">
      <c r="A325" s="56" t="s">
        <v>4</v>
      </c>
      <c r="B325" s="57" t="s">
        <v>17</v>
      </c>
      <c r="C325" s="58">
        <f>SUM(C326,C327,C328)-MIN(C326,C327,C328)</f>
        <v>316</v>
      </c>
      <c r="D325" s="58">
        <f>SUM(D326,D327,D328)-MIN(D326,D327,D328)</f>
        <v>325</v>
      </c>
      <c r="E325" s="58">
        <f>SUM(E326,E327,E328)-MIN(E326,E327,E328)</f>
        <v>304</v>
      </c>
      <c r="F325" s="59">
        <f>SUM(F326,F327,F328)-MIN(F326,F327,F328)</f>
        <v>332</v>
      </c>
      <c r="G325" s="60">
        <f>C325+D325+E325+F325</f>
        <v>1277</v>
      </c>
      <c r="H325" s="51"/>
      <c r="I325" s="51"/>
      <c r="J325" s="51"/>
      <c r="K325" s="93"/>
      <c r="L325" s="93"/>
      <c r="M325" s="93"/>
      <c r="N325" s="93"/>
      <c r="O325" s="93"/>
      <c r="P325" s="93"/>
      <c r="Q325" s="51"/>
    </row>
    <row r="326" spans="1:17" ht="18">
      <c r="A326" s="63" t="s">
        <v>5</v>
      </c>
      <c r="B326" s="81" t="s">
        <v>51</v>
      </c>
      <c r="C326" s="65">
        <v>140</v>
      </c>
      <c r="D326" s="65">
        <v>159</v>
      </c>
      <c r="E326" s="65">
        <v>157</v>
      </c>
      <c r="F326" s="65">
        <v>179</v>
      </c>
      <c r="G326" s="66">
        <f>AVERAGE(C326:F326)</f>
        <v>158.75</v>
      </c>
      <c r="H326" s="51"/>
      <c r="I326" s="51"/>
      <c r="J326" s="51"/>
      <c r="K326" s="93"/>
      <c r="L326" s="93"/>
      <c r="M326" s="93"/>
      <c r="N326" s="93"/>
      <c r="O326" s="93"/>
      <c r="P326" s="93"/>
      <c r="Q326" s="51"/>
    </row>
    <row r="327" spans="1:17" ht="18">
      <c r="A327" s="63" t="s">
        <v>6</v>
      </c>
      <c r="B327" s="82" t="s">
        <v>113</v>
      </c>
      <c r="C327" s="72">
        <v>176</v>
      </c>
      <c r="D327" s="72">
        <v>166</v>
      </c>
      <c r="E327" s="72">
        <v>147</v>
      </c>
      <c r="F327" s="72">
        <v>153</v>
      </c>
      <c r="G327" s="66">
        <f>AVERAGE(C327:F327)</f>
        <v>160.5</v>
      </c>
      <c r="H327" s="51"/>
      <c r="I327" s="51"/>
      <c r="J327" s="51"/>
      <c r="K327" s="93"/>
      <c r="L327" s="93"/>
      <c r="M327" s="93"/>
      <c r="N327" s="93"/>
      <c r="O327" s="93"/>
      <c r="P327" s="93"/>
      <c r="Q327" s="51"/>
    </row>
    <row r="328" spans="1:17" ht="18.75" thickBot="1">
      <c r="A328" s="63" t="s">
        <v>7</v>
      </c>
      <c r="B328" s="83"/>
      <c r="C328" s="74">
        <v>0</v>
      </c>
      <c r="D328" s="74">
        <v>0</v>
      </c>
      <c r="E328" s="74">
        <v>0</v>
      </c>
      <c r="F328" s="74">
        <v>0</v>
      </c>
      <c r="G328" s="66">
        <f>AVERAGE(C328:F328)</f>
        <v>0</v>
      </c>
      <c r="H328" s="51"/>
      <c r="I328" s="51"/>
      <c r="J328" s="51"/>
      <c r="K328" s="93"/>
      <c r="L328" s="93"/>
      <c r="M328" s="93"/>
      <c r="N328" s="93"/>
      <c r="O328" s="93"/>
      <c r="P328" s="93"/>
      <c r="Q328" s="51"/>
    </row>
    <row r="329" spans="1:17" ht="18.75" thickBot="1">
      <c r="A329" s="51"/>
      <c r="B329" s="75"/>
      <c r="C329" s="76"/>
      <c r="D329" s="76"/>
      <c r="E329" s="76"/>
      <c r="F329" s="77"/>
      <c r="G329" s="51"/>
      <c r="H329" s="51"/>
      <c r="I329" s="51"/>
      <c r="J329" s="51"/>
      <c r="K329" s="93"/>
      <c r="L329" s="93"/>
      <c r="M329" s="93"/>
      <c r="N329" s="93"/>
      <c r="O329" s="93"/>
      <c r="P329" s="93"/>
      <c r="Q329" s="51"/>
    </row>
    <row r="330" spans="1:17" ht="18.75" thickBot="1">
      <c r="A330" s="56" t="s">
        <v>4</v>
      </c>
      <c r="B330" s="57" t="s">
        <v>52</v>
      </c>
      <c r="C330" s="58">
        <f>SUM(C331,C332,C333,C334)-MIN(C331,C332,C333,C334)</f>
        <v>339</v>
      </c>
      <c r="D330" s="58">
        <f>SUM(D331,D332,D333,D334)-MIN(D331,D332,D333,D334)</f>
        <v>345</v>
      </c>
      <c r="E330" s="58">
        <f>SUM(E331,E332,E333,E334)-MIN(E331,E332,E333,E334)</f>
        <v>355</v>
      </c>
      <c r="F330" s="58">
        <f>SUM(F331,F332,F333,F334)-MIN(F331,F332,F333,F334)</f>
        <v>379</v>
      </c>
      <c r="G330" s="60">
        <f>C330+D330+E330+F330</f>
        <v>1418</v>
      </c>
      <c r="H330" s="51"/>
      <c r="I330" s="51"/>
      <c r="J330" s="51"/>
      <c r="K330" s="93"/>
      <c r="L330" s="93"/>
      <c r="M330" s="93"/>
      <c r="N330" s="93"/>
      <c r="O330" s="93"/>
      <c r="P330" s="93"/>
      <c r="Q330" s="51"/>
    </row>
    <row r="331" spans="1:17" ht="18">
      <c r="A331" s="63" t="s">
        <v>5</v>
      </c>
      <c r="B331" s="81" t="s">
        <v>53</v>
      </c>
      <c r="C331" s="65">
        <v>168</v>
      </c>
      <c r="D331" s="65"/>
      <c r="E331" s="65">
        <v>203</v>
      </c>
      <c r="F331" s="65">
        <v>178</v>
      </c>
      <c r="G331" s="66">
        <f>AVERAGE(C331:F331)</f>
        <v>183</v>
      </c>
      <c r="H331" s="51"/>
      <c r="I331" s="51"/>
      <c r="J331" s="51"/>
      <c r="K331" s="93"/>
      <c r="L331" s="93"/>
      <c r="M331" s="93"/>
      <c r="N331" s="93"/>
      <c r="O331" s="93"/>
      <c r="P331" s="93"/>
      <c r="Q331" s="51"/>
    </row>
    <row r="332" spans="1:17" ht="18">
      <c r="A332" s="63" t="s">
        <v>6</v>
      </c>
      <c r="B332" s="82" t="s">
        <v>54</v>
      </c>
      <c r="C332" s="72">
        <v>166</v>
      </c>
      <c r="D332" s="72">
        <v>169</v>
      </c>
      <c r="E332" s="72"/>
      <c r="F332" s="72">
        <v>189</v>
      </c>
      <c r="G332" s="66">
        <f>AVERAGE(C332:F332)</f>
        <v>174.66666666666666</v>
      </c>
      <c r="H332" s="51"/>
      <c r="I332" s="51"/>
      <c r="J332" s="51"/>
      <c r="K332" s="93"/>
      <c r="L332" s="93"/>
      <c r="M332" s="93"/>
      <c r="N332" s="93"/>
      <c r="O332" s="93"/>
      <c r="P332" s="93"/>
      <c r="Q332" s="51"/>
    </row>
    <row r="333" spans="1:17" ht="18">
      <c r="A333" s="63" t="s">
        <v>7</v>
      </c>
      <c r="B333" s="324" t="s">
        <v>94</v>
      </c>
      <c r="C333" s="325"/>
      <c r="D333" s="325">
        <v>144</v>
      </c>
      <c r="E333" s="325">
        <v>152</v>
      </c>
      <c r="F333" s="325">
        <v>190</v>
      </c>
      <c r="G333" s="66">
        <f>AVERAGE(C333:F333)</f>
        <v>162</v>
      </c>
      <c r="H333" s="51"/>
      <c r="I333" s="51"/>
      <c r="J333" s="51"/>
      <c r="K333" s="93"/>
      <c r="L333" s="93"/>
      <c r="M333" s="93"/>
      <c r="N333" s="93"/>
      <c r="O333" s="93"/>
      <c r="P333" s="93"/>
      <c r="Q333" s="51"/>
    </row>
    <row r="334" spans="1:17" ht="18.75" thickBot="1">
      <c r="A334" s="63" t="s">
        <v>117</v>
      </c>
      <c r="B334" s="83" t="s">
        <v>55</v>
      </c>
      <c r="C334" s="74">
        <v>171</v>
      </c>
      <c r="D334" s="74">
        <v>176</v>
      </c>
      <c r="E334" s="74">
        <v>151</v>
      </c>
      <c r="F334" s="74"/>
      <c r="G334" s="66">
        <f>AVERAGE(C334:F334)</f>
        <v>166</v>
      </c>
      <c r="H334" s="51"/>
      <c r="I334" s="51"/>
      <c r="J334" s="51"/>
      <c r="K334" s="93"/>
      <c r="L334" s="93"/>
      <c r="M334" s="93"/>
      <c r="N334" s="93"/>
      <c r="O334" s="93"/>
      <c r="P334" s="93"/>
      <c r="Q334" s="51"/>
    </row>
    <row r="335" spans="1:17" ht="18.75" thickBot="1">
      <c r="A335" s="63"/>
      <c r="B335" s="86"/>
      <c r="C335" s="80"/>
      <c r="D335" s="80"/>
      <c r="E335" s="80"/>
      <c r="F335" s="80"/>
      <c r="G335" s="66"/>
      <c r="H335" s="51"/>
      <c r="I335" s="51"/>
      <c r="J335" s="51"/>
      <c r="K335" s="93"/>
      <c r="L335" s="93"/>
      <c r="M335" s="93"/>
      <c r="N335" s="93"/>
      <c r="O335" s="93"/>
      <c r="P335" s="93"/>
      <c r="Q335" s="51"/>
    </row>
    <row r="336" spans="1:17" ht="18.75" thickBot="1">
      <c r="A336" s="56" t="s">
        <v>4</v>
      </c>
      <c r="B336" s="57" t="s">
        <v>20</v>
      </c>
      <c r="C336" s="58">
        <f>SUM(C337,C338,C339)-MIN(C337,C338,C339)</f>
        <v>286</v>
      </c>
      <c r="D336" s="58">
        <f>SUM(D337,D338,D339)-MIN(D337,D338,D339)</f>
        <v>289</v>
      </c>
      <c r="E336" s="58">
        <f>SUM(E337,E338,E339)-MIN(E337,E338,E339)</f>
        <v>298</v>
      </c>
      <c r="F336" s="59">
        <f>SUM(F337,F338,F339)-MIN(F337,F338,F339)</f>
        <v>282</v>
      </c>
      <c r="G336" s="60">
        <f>C336+D336+E336+F336</f>
        <v>1155</v>
      </c>
      <c r="H336" s="51"/>
      <c r="I336" s="51"/>
      <c r="J336" s="51"/>
      <c r="K336" s="93"/>
      <c r="L336" s="93"/>
      <c r="M336" s="93"/>
      <c r="N336" s="93"/>
      <c r="O336" s="93"/>
      <c r="P336" s="93"/>
      <c r="Q336" s="51"/>
    </row>
    <row r="337" spans="1:17" ht="18">
      <c r="A337" s="63" t="s">
        <v>5</v>
      </c>
      <c r="B337" s="64" t="s">
        <v>43</v>
      </c>
      <c r="C337" s="65">
        <v>163</v>
      </c>
      <c r="D337" s="65">
        <v>132</v>
      </c>
      <c r="E337" s="65">
        <v>140</v>
      </c>
      <c r="F337" s="65">
        <v>157</v>
      </c>
      <c r="G337" s="66">
        <f>AVERAGE(C337:F337)</f>
        <v>148</v>
      </c>
      <c r="H337" s="51"/>
      <c r="I337" s="51"/>
      <c r="J337" s="51"/>
      <c r="K337" s="93"/>
      <c r="L337" s="93"/>
      <c r="M337" s="93"/>
      <c r="N337" s="93"/>
      <c r="O337" s="93"/>
      <c r="P337" s="93"/>
      <c r="Q337" s="51"/>
    </row>
    <row r="338" spans="1:17" ht="18">
      <c r="A338" s="63" t="s">
        <v>6</v>
      </c>
      <c r="B338" s="71" t="s">
        <v>44</v>
      </c>
      <c r="C338" s="72">
        <v>123</v>
      </c>
      <c r="D338" s="72">
        <v>157</v>
      </c>
      <c r="E338" s="72">
        <v>158</v>
      </c>
      <c r="F338" s="72">
        <v>125</v>
      </c>
      <c r="G338" s="66">
        <f>AVERAGE(C338:F338)</f>
        <v>140.75</v>
      </c>
      <c r="H338" s="51"/>
      <c r="I338" s="51"/>
      <c r="J338" s="51"/>
      <c r="K338" s="93"/>
      <c r="L338" s="93"/>
      <c r="M338" s="93"/>
      <c r="N338" s="93"/>
      <c r="O338" s="93"/>
      <c r="P338" s="93"/>
      <c r="Q338" s="51"/>
    </row>
    <row r="339" spans="1:17" ht="18.75" thickBot="1">
      <c r="A339" s="63" t="s">
        <v>7</v>
      </c>
      <c r="B339" s="73"/>
      <c r="C339" s="74">
        <v>0</v>
      </c>
      <c r="D339" s="74">
        <v>0</v>
      </c>
      <c r="E339" s="74">
        <v>0</v>
      </c>
      <c r="F339" s="74">
        <v>0</v>
      </c>
      <c r="G339" s="66">
        <f>AVERAGE(C339:F339)</f>
        <v>0</v>
      </c>
      <c r="H339" s="51"/>
      <c r="I339" s="51"/>
      <c r="J339" s="51"/>
      <c r="K339" s="93"/>
      <c r="L339" s="93"/>
      <c r="M339" s="93"/>
      <c r="N339" s="93"/>
      <c r="O339" s="93"/>
      <c r="P339" s="93"/>
      <c r="Q339" s="51"/>
    </row>
    <row r="340" spans="1:17" ht="18">
      <c r="A340" s="63"/>
      <c r="B340" s="76"/>
      <c r="C340" s="80"/>
      <c r="D340" s="80"/>
      <c r="E340" s="80"/>
      <c r="F340" s="80"/>
      <c r="G340" s="66"/>
      <c r="H340" s="51"/>
      <c r="I340" s="51"/>
      <c r="J340" s="51"/>
      <c r="K340" s="93"/>
      <c r="L340" s="93"/>
      <c r="M340" s="93"/>
      <c r="N340" s="93"/>
      <c r="O340" s="93"/>
      <c r="P340" s="93"/>
      <c r="Q340" s="51"/>
    </row>
    <row r="341" spans="1:17" ht="18">
      <c r="A341" s="63"/>
      <c r="B341" s="76"/>
      <c r="C341" s="80"/>
      <c r="D341" s="80"/>
      <c r="E341" s="80"/>
      <c r="F341" s="80"/>
      <c r="G341" s="66"/>
      <c r="H341" s="51"/>
      <c r="I341" s="51"/>
      <c r="J341" s="51"/>
      <c r="K341" s="93"/>
      <c r="L341" s="93"/>
      <c r="M341" s="93"/>
      <c r="N341" s="93"/>
      <c r="O341" s="93"/>
      <c r="P341" s="93"/>
      <c r="Q341" s="51"/>
    </row>
    <row r="342" spans="1:17" ht="26.25">
      <c r="A342" s="51"/>
      <c r="B342" s="52" t="s">
        <v>86</v>
      </c>
      <c r="C342" s="51"/>
      <c r="D342" s="51"/>
      <c r="E342" s="51"/>
      <c r="F342" s="51"/>
      <c r="G342" s="51"/>
      <c r="H342" s="51"/>
      <c r="I342" s="51"/>
      <c r="J342" s="51"/>
      <c r="K342" s="93"/>
      <c r="L342" s="93"/>
      <c r="M342" s="93"/>
      <c r="N342" s="93"/>
      <c r="O342" s="93"/>
      <c r="P342" s="93"/>
      <c r="Q342" s="51"/>
    </row>
    <row r="343" spans="1:17" ht="20.25">
      <c r="A343" s="51"/>
      <c r="B343" s="51"/>
      <c r="C343" s="51"/>
      <c r="D343" s="51"/>
      <c r="E343" s="51"/>
      <c r="F343" s="51"/>
      <c r="G343" s="51"/>
      <c r="H343" s="51"/>
      <c r="I343" s="53" t="s">
        <v>87</v>
      </c>
      <c r="J343" s="51"/>
      <c r="K343" s="93"/>
      <c r="L343" s="93"/>
      <c r="M343" s="93"/>
      <c r="N343" s="93"/>
      <c r="O343" s="93"/>
      <c r="P343" s="93"/>
      <c r="Q343" s="51"/>
    </row>
    <row r="344" spans="1:17" ht="16.5" thickBot="1">
      <c r="A344" s="51"/>
      <c r="B344" s="51"/>
      <c r="C344" s="54" t="s">
        <v>0</v>
      </c>
      <c r="D344" s="54" t="s">
        <v>1</v>
      </c>
      <c r="E344" s="54" t="s">
        <v>2</v>
      </c>
      <c r="F344" s="54" t="s">
        <v>3</v>
      </c>
      <c r="G344" s="55" t="s">
        <v>8</v>
      </c>
      <c r="H344" s="51"/>
      <c r="I344" s="51"/>
      <c r="J344" s="51"/>
      <c r="K344" s="93"/>
      <c r="L344" s="93"/>
      <c r="M344" s="93"/>
      <c r="N344" s="93"/>
      <c r="O344" s="93"/>
      <c r="P344" s="93"/>
      <c r="Q344" s="51"/>
    </row>
    <row r="345" spans="1:17" ht="18.75" thickBot="1">
      <c r="A345" s="56" t="s">
        <v>4</v>
      </c>
      <c r="B345" s="57" t="s">
        <v>18</v>
      </c>
      <c r="C345" s="58">
        <f>SUM(C346,C347,C348)-MIN(C346,C347,C348)</f>
        <v>266</v>
      </c>
      <c r="D345" s="58">
        <f>SUM(D346,D347,D348)-MIN(D346,D347,D348)</f>
        <v>316</v>
      </c>
      <c r="E345" s="58">
        <f>SUM(E346,E347,E348)-MIN(E346,E347,E348)</f>
        <v>261</v>
      </c>
      <c r="F345" s="59">
        <f>SUM(F346,F347,F348)-MIN(F346,F347,F348)</f>
        <v>243</v>
      </c>
      <c r="G345" s="60">
        <f>C345+D345+E345+F345</f>
        <v>1086</v>
      </c>
      <c r="H345" s="51"/>
      <c r="I345" s="87">
        <v>1</v>
      </c>
      <c r="J345" s="62" t="s">
        <v>68</v>
      </c>
      <c r="K345" s="101">
        <v>303</v>
      </c>
      <c r="L345" s="101">
        <v>324</v>
      </c>
      <c r="M345" s="101">
        <v>354</v>
      </c>
      <c r="N345" s="102">
        <v>357</v>
      </c>
      <c r="O345" s="90">
        <v>1338</v>
      </c>
      <c r="P345" s="90">
        <v>5</v>
      </c>
      <c r="Q345" s="51"/>
    </row>
    <row r="346" spans="1:17" ht="18">
      <c r="A346" s="63" t="s">
        <v>5</v>
      </c>
      <c r="B346" s="71" t="s">
        <v>38</v>
      </c>
      <c r="C346" s="65">
        <v>162</v>
      </c>
      <c r="D346" s="65">
        <v>130</v>
      </c>
      <c r="E346" s="65">
        <v>127</v>
      </c>
      <c r="F346" s="65">
        <v>115</v>
      </c>
      <c r="G346" s="66">
        <f>AVERAGE(C346:F346)</f>
        <v>133.5</v>
      </c>
      <c r="H346" s="51"/>
      <c r="I346" s="88">
        <v>2</v>
      </c>
      <c r="J346" s="68" t="s">
        <v>24</v>
      </c>
      <c r="K346" s="103">
        <v>323</v>
      </c>
      <c r="L346" s="103">
        <v>261</v>
      </c>
      <c r="M346" s="103">
        <v>327</v>
      </c>
      <c r="N346" s="104">
        <v>329</v>
      </c>
      <c r="O346" s="91">
        <v>1240</v>
      </c>
      <c r="P346" s="91">
        <v>4</v>
      </c>
      <c r="Q346" s="51"/>
    </row>
    <row r="347" spans="1:17" ht="18.75" thickBot="1">
      <c r="A347" s="63" t="s">
        <v>6</v>
      </c>
      <c r="B347" s="73" t="s">
        <v>39</v>
      </c>
      <c r="C347" s="72">
        <v>104</v>
      </c>
      <c r="D347" s="72">
        <v>186</v>
      </c>
      <c r="E347" s="72">
        <v>134</v>
      </c>
      <c r="F347" s="72">
        <v>128</v>
      </c>
      <c r="G347" s="66">
        <f>AVERAGE(C347:F347)</f>
        <v>138</v>
      </c>
      <c r="H347" s="51"/>
      <c r="I347" s="88">
        <v>3</v>
      </c>
      <c r="J347" s="68" t="s">
        <v>23</v>
      </c>
      <c r="K347" s="103">
        <v>344</v>
      </c>
      <c r="L347" s="103">
        <v>269</v>
      </c>
      <c r="M347" s="103">
        <v>277</v>
      </c>
      <c r="N347" s="104">
        <v>280</v>
      </c>
      <c r="O347" s="91">
        <v>1170</v>
      </c>
      <c r="P347" s="91">
        <v>4</v>
      </c>
      <c r="Q347" s="51"/>
    </row>
    <row r="348" spans="1:17" ht="18.75" thickBot="1">
      <c r="A348" s="63" t="s">
        <v>7</v>
      </c>
      <c r="B348" s="73"/>
      <c r="C348" s="74">
        <v>0</v>
      </c>
      <c r="D348" s="74">
        <v>0</v>
      </c>
      <c r="E348" s="74">
        <v>0</v>
      </c>
      <c r="F348" s="74">
        <v>0</v>
      </c>
      <c r="G348" s="66">
        <f>AVERAGE(C348:F348)</f>
        <v>0</v>
      </c>
      <c r="H348" s="51"/>
      <c r="I348" s="258">
        <v>4</v>
      </c>
      <c r="J348" s="68" t="s">
        <v>19</v>
      </c>
      <c r="K348" s="103">
        <v>262</v>
      </c>
      <c r="L348" s="103">
        <v>318</v>
      </c>
      <c r="M348" s="103">
        <v>290</v>
      </c>
      <c r="N348" s="104">
        <v>290</v>
      </c>
      <c r="O348" s="91">
        <v>1160</v>
      </c>
      <c r="P348" s="91">
        <v>3</v>
      </c>
      <c r="Q348" s="51"/>
    </row>
    <row r="349" spans="1:17" ht="18.75" thickBot="1">
      <c r="A349" s="51"/>
      <c r="B349" s="75"/>
      <c r="C349" s="76"/>
      <c r="D349" s="76"/>
      <c r="E349" s="76"/>
      <c r="F349" s="77"/>
      <c r="G349" s="51"/>
      <c r="H349" s="51"/>
      <c r="I349" s="258">
        <v>5</v>
      </c>
      <c r="J349" s="68" t="s">
        <v>22</v>
      </c>
      <c r="K349" s="103">
        <v>286</v>
      </c>
      <c r="L349" s="103">
        <v>287</v>
      </c>
      <c r="M349" s="103">
        <v>246</v>
      </c>
      <c r="N349" s="104">
        <v>327</v>
      </c>
      <c r="O349" s="91">
        <v>1146</v>
      </c>
      <c r="P349" s="91">
        <v>3</v>
      </c>
      <c r="Q349" s="51"/>
    </row>
    <row r="350" spans="1:17" ht="18.75" thickBot="1">
      <c r="A350" s="56" t="s">
        <v>4</v>
      </c>
      <c r="B350" s="57" t="s">
        <v>19</v>
      </c>
      <c r="C350" s="58">
        <f>SUM(C351,C352,C353)-MIN(C351,C352,C353)</f>
        <v>262</v>
      </c>
      <c r="D350" s="58">
        <f>SUM(D351,D352,D353)-MIN(D351,D352,D353)</f>
        <v>318</v>
      </c>
      <c r="E350" s="58">
        <f>SUM(E351,E352,E353)-MIN(E351,E352,E353)</f>
        <v>290</v>
      </c>
      <c r="F350" s="59">
        <f>SUM(F351,F352,F353)-MIN(F351,F352,F353)</f>
        <v>290</v>
      </c>
      <c r="G350" s="60">
        <f>C350+D350+E350+F350</f>
        <v>1160</v>
      </c>
      <c r="H350" s="51"/>
      <c r="I350" s="88">
        <v>6</v>
      </c>
      <c r="J350" s="68" t="s">
        <v>21</v>
      </c>
      <c r="K350" s="103">
        <v>289</v>
      </c>
      <c r="L350" s="103">
        <v>340</v>
      </c>
      <c r="M350" s="103">
        <v>231</v>
      </c>
      <c r="N350" s="104">
        <v>278</v>
      </c>
      <c r="O350" s="91">
        <v>1138</v>
      </c>
      <c r="P350" s="91">
        <v>2</v>
      </c>
      <c r="Q350" s="51"/>
    </row>
    <row r="351" spans="1:17" ht="18">
      <c r="A351" s="63" t="s">
        <v>5</v>
      </c>
      <c r="B351" s="64" t="s">
        <v>40</v>
      </c>
      <c r="C351" s="65">
        <v>137</v>
      </c>
      <c r="D351" s="65">
        <v>112</v>
      </c>
      <c r="E351" s="65">
        <v>139</v>
      </c>
      <c r="F351" s="65">
        <v>153</v>
      </c>
      <c r="G351" s="66">
        <f>AVERAGE(C351:F351)</f>
        <v>135.25</v>
      </c>
      <c r="H351" s="51"/>
      <c r="I351" s="88">
        <v>7</v>
      </c>
      <c r="J351" s="68" t="s">
        <v>59</v>
      </c>
      <c r="K351" s="103">
        <v>295</v>
      </c>
      <c r="L351" s="103">
        <v>282</v>
      </c>
      <c r="M351" s="103">
        <v>280</v>
      </c>
      <c r="N351" s="104">
        <v>256</v>
      </c>
      <c r="O351" s="91">
        <v>1113</v>
      </c>
      <c r="P351" s="91">
        <v>2</v>
      </c>
      <c r="Q351" s="51"/>
    </row>
    <row r="352" spans="1:17" ht="18.75" thickBot="1">
      <c r="A352" s="63" t="s">
        <v>6</v>
      </c>
      <c r="B352" s="71" t="s">
        <v>41</v>
      </c>
      <c r="C352" s="72">
        <v>121</v>
      </c>
      <c r="D352" s="72">
        <v>146</v>
      </c>
      <c r="E352" s="72">
        <v>134</v>
      </c>
      <c r="F352" s="72">
        <v>125</v>
      </c>
      <c r="G352" s="66">
        <f>AVERAGE(C352:F352)</f>
        <v>131.5</v>
      </c>
      <c r="H352" s="51"/>
      <c r="I352" s="89">
        <v>8</v>
      </c>
      <c r="J352" s="79" t="s">
        <v>18</v>
      </c>
      <c r="K352" s="105">
        <v>266</v>
      </c>
      <c r="L352" s="105">
        <v>316</v>
      </c>
      <c r="M352" s="105">
        <v>261</v>
      </c>
      <c r="N352" s="106">
        <v>243</v>
      </c>
      <c r="O352" s="92">
        <v>1086</v>
      </c>
      <c r="P352" s="92">
        <v>1</v>
      </c>
      <c r="Q352" s="51"/>
    </row>
    <row r="353" spans="1:17" ht="18.75" thickBot="1">
      <c r="A353" s="63" t="s">
        <v>7</v>
      </c>
      <c r="B353" s="73" t="s">
        <v>111</v>
      </c>
      <c r="C353" s="74">
        <v>125</v>
      </c>
      <c r="D353" s="74">
        <v>172</v>
      </c>
      <c r="E353" s="74">
        <v>151</v>
      </c>
      <c r="F353" s="74">
        <v>137</v>
      </c>
      <c r="G353" s="66">
        <f>AVERAGE(C353:F353)</f>
        <v>146.25</v>
      </c>
      <c r="H353" s="51"/>
      <c r="I353" s="51"/>
      <c r="J353" s="51"/>
      <c r="K353" s="93"/>
      <c r="L353" s="93"/>
      <c r="M353" s="93"/>
      <c r="N353" s="93"/>
      <c r="O353" s="93"/>
      <c r="P353" s="93"/>
      <c r="Q353" s="51"/>
    </row>
    <row r="354" spans="1:17" ht="18">
      <c r="A354" s="51"/>
      <c r="B354" s="75"/>
      <c r="C354" s="76"/>
      <c r="D354" s="76"/>
      <c r="E354" s="76"/>
      <c r="F354" s="77"/>
      <c r="G354" s="51"/>
      <c r="H354" s="51"/>
      <c r="I354" s="51"/>
      <c r="J354" s="51"/>
      <c r="K354" s="93"/>
      <c r="L354" s="93"/>
      <c r="M354" s="93"/>
      <c r="N354" s="93"/>
      <c r="O354" s="93"/>
      <c r="P354" s="93"/>
      <c r="Q354" s="51"/>
    </row>
    <row r="355" spans="1:17" ht="21" thickBot="1">
      <c r="A355" s="51"/>
      <c r="B355" s="75"/>
      <c r="C355" s="76"/>
      <c r="D355" s="76"/>
      <c r="E355" s="76"/>
      <c r="F355" s="77"/>
      <c r="G355" s="51"/>
      <c r="H355" s="51"/>
      <c r="I355" s="53" t="s">
        <v>116</v>
      </c>
      <c r="J355" s="51"/>
      <c r="K355" s="93"/>
      <c r="L355" s="93"/>
      <c r="M355" s="93"/>
      <c r="N355" s="93"/>
      <c r="O355" s="93"/>
      <c r="P355" s="93"/>
      <c r="Q355" s="51"/>
    </row>
    <row r="356" spans="1:17" ht="18.75" thickBot="1">
      <c r="A356" s="56" t="s">
        <v>4</v>
      </c>
      <c r="B356" s="57" t="s">
        <v>21</v>
      </c>
      <c r="C356" s="58">
        <f>SUM(C357,C358,C359)-MIN(C357,C358,C359)</f>
        <v>289</v>
      </c>
      <c r="D356" s="58">
        <f>SUM(D357,D358,D359)-MIN(D357,D358,D359)</f>
        <v>340</v>
      </c>
      <c r="E356" s="58">
        <f>SUM(E357,E358,E359)-MIN(E357,E358,E359)</f>
        <v>231</v>
      </c>
      <c r="F356" s="59">
        <f>SUM(F357,F358,F359)-MIN(F357,F358,F359)</f>
        <v>278</v>
      </c>
      <c r="G356" s="60">
        <f>C356+D356+E356+F356</f>
        <v>1138</v>
      </c>
      <c r="H356" s="51"/>
      <c r="I356" s="290" t="s">
        <v>95</v>
      </c>
      <c r="J356" s="291"/>
      <c r="K356" s="292" t="s">
        <v>96</v>
      </c>
      <c r="L356" s="292" t="s">
        <v>97</v>
      </c>
      <c r="M356" s="292" t="s">
        <v>98</v>
      </c>
      <c r="N356" s="293" t="s">
        <v>99</v>
      </c>
      <c r="O356" s="294" t="s">
        <v>101</v>
      </c>
      <c r="P356" s="294" t="s">
        <v>105</v>
      </c>
      <c r="Q356" s="51"/>
    </row>
    <row r="357" spans="1:17" ht="18">
      <c r="A357" s="63" t="s">
        <v>5</v>
      </c>
      <c r="B357" s="81" t="s">
        <v>45</v>
      </c>
      <c r="C357" s="65">
        <v>116</v>
      </c>
      <c r="D357" s="65">
        <v>145</v>
      </c>
      <c r="E357" s="65">
        <v>84</v>
      </c>
      <c r="F357" s="65">
        <v>140</v>
      </c>
      <c r="G357" s="66">
        <f>AVERAGE(C357:F357)</f>
        <v>121.25</v>
      </c>
      <c r="H357" s="51"/>
      <c r="I357" s="290">
        <v>1</v>
      </c>
      <c r="J357" s="291" t="s">
        <v>68</v>
      </c>
      <c r="K357" s="292">
        <v>4</v>
      </c>
      <c r="L357" s="292">
        <v>3</v>
      </c>
      <c r="M357" s="292">
        <v>5</v>
      </c>
      <c r="N357" s="293">
        <v>5</v>
      </c>
      <c r="O357" s="294">
        <f>K357+L357+M357+N357</f>
        <v>17</v>
      </c>
      <c r="P357" s="294">
        <v>4854</v>
      </c>
      <c r="Q357" s="51"/>
    </row>
    <row r="358" spans="1:17" ht="18">
      <c r="A358" s="63" t="s">
        <v>6</v>
      </c>
      <c r="B358" s="82" t="s">
        <v>46</v>
      </c>
      <c r="C358" s="72">
        <v>173</v>
      </c>
      <c r="D358" s="72">
        <v>195</v>
      </c>
      <c r="E358" s="72">
        <v>147</v>
      </c>
      <c r="F358" s="72">
        <v>138</v>
      </c>
      <c r="G358" s="66">
        <f>AVERAGE(C358:F358)</f>
        <v>163.25</v>
      </c>
      <c r="H358" s="51"/>
      <c r="I358" s="295">
        <v>2</v>
      </c>
      <c r="J358" s="296" t="s">
        <v>18</v>
      </c>
      <c r="K358" s="297">
        <v>5</v>
      </c>
      <c r="L358" s="297">
        <v>3</v>
      </c>
      <c r="M358" s="297">
        <v>4</v>
      </c>
      <c r="N358" s="298">
        <v>1</v>
      </c>
      <c r="O358" s="299">
        <f>K358+L358+M358+N358</f>
        <v>13</v>
      </c>
      <c r="P358" s="299">
        <v>4643</v>
      </c>
      <c r="Q358" s="51"/>
    </row>
    <row r="359" spans="1:17" ht="18.75" thickBot="1">
      <c r="A359" s="63" t="s">
        <v>7</v>
      </c>
      <c r="B359" s="83"/>
      <c r="C359" s="74">
        <v>0</v>
      </c>
      <c r="D359" s="74">
        <v>0</v>
      </c>
      <c r="E359" s="74">
        <v>0</v>
      </c>
      <c r="F359" s="74">
        <v>0</v>
      </c>
      <c r="G359" s="66">
        <f>AVERAGE(C359:F359)</f>
        <v>0</v>
      </c>
      <c r="H359" s="51"/>
      <c r="I359" s="295">
        <v>3</v>
      </c>
      <c r="J359" s="296" t="s">
        <v>19</v>
      </c>
      <c r="K359" s="297">
        <v>3</v>
      </c>
      <c r="L359" s="297">
        <v>4</v>
      </c>
      <c r="M359" s="297">
        <v>3</v>
      </c>
      <c r="N359" s="298">
        <v>3</v>
      </c>
      <c r="O359" s="299">
        <f>K359+L359+M359+N359</f>
        <v>13</v>
      </c>
      <c r="P359" s="299">
        <v>4598</v>
      </c>
      <c r="Q359" s="51"/>
    </row>
    <row r="360" spans="1:17" ht="15.75">
      <c r="A360" s="51"/>
      <c r="B360" s="84"/>
      <c r="C360" s="69"/>
      <c r="D360" s="69"/>
      <c r="E360" s="69"/>
      <c r="F360" s="70"/>
      <c r="G360" s="51"/>
      <c r="H360" s="51"/>
      <c r="I360" s="300">
        <v>4</v>
      </c>
      <c r="J360" s="296" t="s">
        <v>23</v>
      </c>
      <c r="K360" s="297">
        <v>4</v>
      </c>
      <c r="L360" s="297">
        <v>1</v>
      </c>
      <c r="M360" s="297">
        <v>4</v>
      </c>
      <c r="N360" s="298">
        <v>4</v>
      </c>
      <c r="O360" s="299">
        <f>K360+L360+M360+N360</f>
        <v>13</v>
      </c>
      <c r="P360" s="299">
        <v>4385</v>
      </c>
      <c r="Q360" s="51"/>
    </row>
    <row r="361" spans="1:17" ht="21" thickBot="1">
      <c r="A361" s="51"/>
      <c r="B361" s="85"/>
      <c r="C361" s="54" t="s">
        <v>0</v>
      </c>
      <c r="D361" s="54" t="s">
        <v>1</v>
      </c>
      <c r="E361" s="54" t="s">
        <v>2</v>
      </c>
      <c r="F361" s="54" t="s">
        <v>3</v>
      </c>
      <c r="G361" s="51"/>
      <c r="H361" s="51"/>
      <c r="I361" s="300">
        <v>5</v>
      </c>
      <c r="J361" s="296" t="s">
        <v>24</v>
      </c>
      <c r="K361" s="297">
        <v>1</v>
      </c>
      <c r="L361" s="297">
        <v>5</v>
      </c>
      <c r="M361" s="297">
        <v>2</v>
      </c>
      <c r="N361" s="298">
        <v>4</v>
      </c>
      <c r="O361" s="299">
        <f>K361+L361+M361+N361</f>
        <v>12</v>
      </c>
      <c r="P361" s="299">
        <v>4601</v>
      </c>
      <c r="Q361" s="51"/>
    </row>
    <row r="362" spans="1:17" ht="18.75" thickBot="1">
      <c r="A362" s="56" t="s">
        <v>4</v>
      </c>
      <c r="B362" s="57" t="s">
        <v>22</v>
      </c>
      <c r="C362" s="58">
        <f>SUM(C363,C364,C365)-MIN(C363,C364,C365)</f>
        <v>286</v>
      </c>
      <c r="D362" s="58">
        <f>SUM(D363,D364,D365)-MIN(D363,D364,D365)</f>
        <v>287</v>
      </c>
      <c r="E362" s="58">
        <f>SUM(E363,E364,E365)-MIN(E363,E364,E365)</f>
        <v>246</v>
      </c>
      <c r="F362" s="59">
        <f>SUM(F363,F364,F365)-MIN(F363,F364,F365)</f>
        <v>327</v>
      </c>
      <c r="G362" s="60">
        <f>C362+D362+E362+F362</f>
        <v>1146</v>
      </c>
      <c r="H362" s="51"/>
      <c r="I362" s="295">
        <v>6</v>
      </c>
      <c r="J362" s="296" t="s">
        <v>22</v>
      </c>
      <c r="K362" s="297">
        <v>2</v>
      </c>
      <c r="L362" s="297">
        <v>2</v>
      </c>
      <c r="M362" s="297">
        <v>3</v>
      </c>
      <c r="N362" s="298">
        <v>3</v>
      </c>
      <c r="O362" s="299">
        <f>K362+L362+M362+N362</f>
        <v>10</v>
      </c>
      <c r="P362" s="299">
        <v>4350</v>
      </c>
      <c r="Q362" s="51"/>
    </row>
    <row r="363" spans="1:17" ht="18">
      <c r="A363" s="63" t="s">
        <v>5</v>
      </c>
      <c r="B363" s="81" t="s">
        <v>47</v>
      </c>
      <c r="C363" s="65">
        <v>130</v>
      </c>
      <c r="D363" s="65">
        <v>134</v>
      </c>
      <c r="E363" s="65">
        <v>127</v>
      </c>
      <c r="F363" s="65">
        <v>172</v>
      </c>
      <c r="G363" s="66">
        <f>AVERAGE(C363:F363)</f>
        <v>140.75</v>
      </c>
      <c r="H363" s="51"/>
      <c r="I363" s="295">
        <v>7</v>
      </c>
      <c r="J363" s="296" t="s">
        <v>21</v>
      </c>
      <c r="K363" s="297">
        <v>3</v>
      </c>
      <c r="L363" s="297">
        <v>2</v>
      </c>
      <c r="M363" s="297">
        <v>2</v>
      </c>
      <c r="N363" s="298">
        <v>2</v>
      </c>
      <c r="O363" s="299">
        <f>K363+L363+M363+N363</f>
        <v>9</v>
      </c>
      <c r="P363" s="299">
        <v>4418</v>
      </c>
      <c r="Q363" s="51"/>
    </row>
    <row r="364" spans="1:17" ht="18.75" thickBot="1">
      <c r="A364" s="63" t="s">
        <v>6</v>
      </c>
      <c r="B364" s="82" t="s">
        <v>48</v>
      </c>
      <c r="C364" s="72">
        <v>156</v>
      </c>
      <c r="D364" s="72">
        <v>153</v>
      </c>
      <c r="E364" s="72">
        <v>119</v>
      </c>
      <c r="F364" s="72">
        <v>155</v>
      </c>
      <c r="G364" s="66">
        <f>AVERAGE(C364:F364)</f>
        <v>145.75</v>
      </c>
      <c r="H364" s="51"/>
      <c r="I364" s="301">
        <v>8</v>
      </c>
      <c r="J364" s="302" t="s">
        <v>59</v>
      </c>
      <c r="K364" s="303">
        <v>2</v>
      </c>
      <c r="L364" s="303">
        <v>4</v>
      </c>
      <c r="M364" s="303">
        <v>1</v>
      </c>
      <c r="N364" s="304">
        <v>2</v>
      </c>
      <c r="O364" s="305">
        <f>K364+L364+M364+N364</f>
        <v>9</v>
      </c>
      <c r="P364" s="305">
        <v>4382</v>
      </c>
      <c r="Q364" s="51"/>
    </row>
    <row r="365" spans="1:17" ht="18.75" thickBot="1">
      <c r="A365" s="63" t="s">
        <v>7</v>
      </c>
      <c r="B365" s="83"/>
      <c r="C365" s="74">
        <v>0</v>
      </c>
      <c r="D365" s="74">
        <v>0</v>
      </c>
      <c r="E365" s="74">
        <v>0</v>
      </c>
      <c r="F365" s="74">
        <v>0</v>
      </c>
      <c r="G365" s="66">
        <f>AVERAGE(C365:F365)</f>
        <v>0</v>
      </c>
      <c r="H365" s="51"/>
      <c r="I365" s="51"/>
      <c r="J365" s="51"/>
      <c r="K365" s="93"/>
      <c r="L365" s="93"/>
      <c r="M365" s="93"/>
      <c r="N365" s="93"/>
      <c r="O365" s="93"/>
      <c r="P365" s="93"/>
      <c r="Q365" s="51"/>
    </row>
    <row r="366" spans="1:17" ht="18.75" thickBot="1">
      <c r="A366" s="51"/>
      <c r="B366" s="75"/>
      <c r="C366" s="76"/>
      <c r="D366" s="76"/>
      <c r="E366" s="76"/>
      <c r="F366" s="77"/>
      <c r="G366" s="51"/>
      <c r="H366" s="51"/>
      <c r="I366" s="51"/>
      <c r="J366" s="51"/>
      <c r="K366" s="93"/>
      <c r="L366" s="93"/>
      <c r="M366" s="93"/>
      <c r="N366" s="93"/>
      <c r="O366" s="93"/>
      <c r="P366" s="93"/>
      <c r="Q366" s="51"/>
    </row>
    <row r="367" spans="1:17" ht="18.75" thickBot="1">
      <c r="A367" s="56" t="s">
        <v>4</v>
      </c>
      <c r="B367" s="57" t="s">
        <v>23</v>
      </c>
      <c r="C367" s="58">
        <f>SUM(C368,C369,C370)-MIN(C368,C369,C370)</f>
        <v>344</v>
      </c>
      <c r="D367" s="58">
        <f>SUM(D368,D369,D370)-MIN(D368,D369,D370)</f>
        <v>269</v>
      </c>
      <c r="E367" s="58">
        <f>SUM(E368,E369,E370)-MIN(E368,E369,E370)</f>
        <v>277</v>
      </c>
      <c r="F367" s="59">
        <f>SUM(F368,F369,F370)-MIN(F368,F369,F370)</f>
        <v>280</v>
      </c>
      <c r="G367" s="60">
        <f>C367+D367+E367+F367</f>
        <v>1170</v>
      </c>
      <c r="H367" s="51"/>
      <c r="I367" s="51"/>
      <c r="J367" s="51"/>
      <c r="K367" s="93"/>
      <c r="L367" s="93"/>
      <c r="M367" s="93"/>
      <c r="N367" s="93"/>
      <c r="O367" s="93"/>
      <c r="P367" s="93"/>
      <c r="Q367" s="51"/>
    </row>
    <row r="368" spans="1:17" ht="18">
      <c r="A368" s="63" t="s">
        <v>5</v>
      </c>
      <c r="B368" s="81" t="s">
        <v>56</v>
      </c>
      <c r="C368" s="65">
        <v>129</v>
      </c>
      <c r="D368" s="65">
        <v>97</v>
      </c>
      <c r="E368" s="65">
        <v>118</v>
      </c>
      <c r="F368" s="65">
        <v>136</v>
      </c>
      <c r="G368" s="66">
        <f>AVERAGE(C368:F368)</f>
        <v>120</v>
      </c>
      <c r="H368" s="51"/>
      <c r="I368" s="51"/>
      <c r="J368" s="51"/>
      <c r="K368" s="93"/>
      <c r="L368" s="93"/>
      <c r="M368" s="93"/>
      <c r="N368" s="93"/>
      <c r="O368" s="93"/>
      <c r="P368" s="93"/>
      <c r="Q368" s="51"/>
    </row>
    <row r="369" spans="1:17" ht="18">
      <c r="A369" s="63" t="s">
        <v>6</v>
      </c>
      <c r="B369" s="82" t="s">
        <v>57</v>
      </c>
      <c r="C369" s="72">
        <v>162</v>
      </c>
      <c r="D369" s="72">
        <v>128</v>
      </c>
      <c r="E369" s="72">
        <v>159</v>
      </c>
      <c r="F369" s="72">
        <v>144</v>
      </c>
      <c r="G369" s="66">
        <f>AVERAGE(C369:F369)</f>
        <v>148.25</v>
      </c>
      <c r="H369" s="51"/>
      <c r="I369" s="51"/>
      <c r="J369" s="51"/>
      <c r="K369" s="93"/>
      <c r="L369" s="93"/>
      <c r="M369" s="93"/>
      <c r="N369" s="93"/>
      <c r="O369" s="93"/>
      <c r="P369" s="93"/>
      <c r="Q369" s="51"/>
    </row>
    <row r="370" spans="1:17" ht="18.75" thickBot="1">
      <c r="A370" s="63" t="s">
        <v>7</v>
      </c>
      <c r="B370" s="83" t="s">
        <v>58</v>
      </c>
      <c r="C370" s="74">
        <v>182</v>
      </c>
      <c r="D370" s="74">
        <v>141</v>
      </c>
      <c r="E370" s="74">
        <v>116</v>
      </c>
      <c r="F370" s="74">
        <v>104</v>
      </c>
      <c r="G370" s="66">
        <f>AVERAGE(C370:F370)</f>
        <v>135.75</v>
      </c>
      <c r="H370" s="51"/>
      <c r="I370" s="51"/>
      <c r="J370" s="51"/>
      <c r="K370" s="93"/>
      <c r="L370" s="93"/>
      <c r="M370" s="93"/>
      <c r="N370" s="93"/>
      <c r="O370" s="93"/>
      <c r="P370" s="93"/>
      <c r="Q370" s="51"/>
    </row>
    <row r="371" spans="1:17" ht="18.75" thickBot="1">
      <c r="A371" s="51"/>
      <c r="B371" s="75"/>
      <c r="C371" s="76"/>
      <c r="D371" s="76"/>
      <c r="E371" s="76"/>
      <c r="F371" s="77"/>
      <c r="G371" s="51"/>
      <c r="H371" s="51"/>
      <c r="I371" s="51"/>
      <c r="J371" s="51"/>
      <c r="K371" s="93"/>
      <c r="L371" s="93"/>
      <c r="M371" s="93"/>
      <c r="N371" s="93"/>
      <c r="O371" s="93"/>
      <c r="P371" s="93"/>
      <c r="Q371" s="51"/>
    </row>
    <row r="372" spans="1:17" ht="18.75" thickBot="1">
      <c r="A372" s="56" t="s">
        <v>4</v>
      </c>
      <c r="B372" s="57" t="s">
        <v>24</v>
      </c>
      <c r="C372" s="58">
        <f>SUM(C373,C374,C375)-MIN(C373,C374,C375)</f>
        <v>323</v>
      </c>
      <c r="D372" s="58">
        <f>SUM(D373,D374,D375)-MIN(D373,D374,D375)</f>
        <v>261</v>
      </c>
      <c r="E372" s="58">
        <f>SUM(E373,E374,E375)-MIN(E373,E374,E375)</f>
        <v>327</v>
      </c>
      <c r="F372" s="59">
        <f>SUM(F373,F374,F375)-MIN(F373,F374,F375)</f>
        <v>329</v>
      </c>
      <c r="G372" s="60">
        <f>C372+D372+E372+F372</f>
        <v>1240</v>
      </c>
      <c r="H372" s="51"/>
      <c r="I372" s="51"/>
      <c r="J372" s="51"/>
      <c r="K372" s="93"/>
      <c r="L372" s="93"/>
      <c r="M372" s="93"/>
      <c r="N372" s="93"/>
      <c r="O372" s="93"/>
      <c r="P372" s="93"/>
      <c r="Q372" s="51"/>
    </row>
    <row r="373" spans="1:17" ht="18">
      <c r="A373" s="63" t="s">
        <v>5</v>
      </c>
      <c r="B373" s="81" t="s">
        <v>93</v>
      </c>
      <c r="C373" s="65">
        <v>165</v>
      </c>
      <c r="D373" s="65">
        <v>122</v>
      </c>
      <c r="E373" s="65">
        <v>153</v>
      </c>
      <c r="F373" s="65">
        <v>167</v>
      </c>
      <c r="G373" s="66">
        <f>AVERAGE(C373:F373)</f>
        <v>151.75</v>
      </c>
      <c r="H373" s="51"/>
      <c r="I373" s="51"/>
      <c r="J373" s="51"/>
      <c r="K373" s="93"/>
      <c r="L373" s="93"/>
      <c r="M373" s="93"/>
      <c r="N373" s="93"/>
      <c r="O373" s="93"/>
      <c r="P373" s="93"/>
      <c r="Q373" s="51"/>
    </row>
    <row r="374" spans="1:17" ht="18">
      <c r="A374" s="63" t="s">
        <v>6</v>
      </c>
      <c r="B374" s="82" t="s">
        <v>65</v>
      </c>
      <c r="C374" s="72">
        <v>137</v>
      </c>
      <c r="D374" s="72">
        <v>100</v>
      </c>
      <c r="E374" s="72">
        <v>108</v>
      </c>
      <c r="F374" s="72">
        <v>134</v>
      </c>
      <c r="G374" s="66">
        <f>AVERAGE(C374:F374)</f>
        <v>119.75</v>
      </c>
      <c r="H374" s="51"/>
      <c r="I374" s="51"/>
      <c r="J374" s="51"/>
      <c r="K374" s="93"/>
      <c r="L374" s="93"/>
      <c r="M374" s="93"/>
      <c r="N374" s="93"/>
      <c r="O374" s="93"/>
      <c r="P374" s="93"/>
      <c r="Q374" s="51"/>
    </row>
    <row r="375" spans="1:17" ht="18.75" thickBot="1">
      <c r="A375" s="63" t="s">
        <v>7</v>
      </c>
      <c r="B375" s="83" t="s">
        <v>64</v>
      </c>
      <c r="C375" s="74">
        <v>158</v>
      </c>
      <c r="D375" s="74">
        <v>139</v>
      </c>
      <c r="E375" s="74">
        <v>174</v>
      </c>
      <c r="F375" s="74">
        <v>162</v>
      </c>
      <c r="G375" s="66">
        <f>AVERAGE(C375:F375)</f>
        <v>158.25</v>
      </c>
      <c r="H375" s="51"/>
      <c r="I375" s="51"/>
      <c r="J375" s="51"/>
      <c r="K375" s="93"/>
      <c r="L375" s="93"/>
      <c r="M375" s="93"/>
      <c r="N375" s="93"/>
      <c r="O375" s="93"/>
      <c r="P375" s="93"/>
      <c r="Q375" s="51"/>
    </row>
    <row r="376" spans="1:17" ht="18.75" thickBot="1">
      <c r="A376" s="51"/>
      <c r="B376" s="75"/>
      <c r="C376" s="76"/>
      <c r="D376" s="76"/>
      <c r="E376" s="76"/>
      <c r="F376" s="77"/>
      <c r="G376" s="51"/>
      <c r="H376" s="51"/>
      <c r="I376" s="51"/>
      <c r="J376" s="51"/>
      <c r="K376" s="93"/>
      <c r="L376" s="93"/>
      <c r="M376" s="93"/>
      <c r="N376" s="93"/>
      <c r="O376" s="93"/>
      <c r="P376" s="93"/>
      <c r="Q376" s="51"/>
    </row>
    <row r="377" spans="1:17" ht="18.75" thickBot="1">
      <c r="A377" s="56" t="s">
        <v>4</v>
      </c>
      <c r="B377" s="57" t="s">
        <v>59</v>
      </c>
      <c r="C377" s="58">
        <f>SUM(C378,C379,C380)-MIN(C378,C379,C380)</f>
        <v>295</v>
      </c>
      <c r="D377" s="58">
        <f>SUM(D378,D379,D380)-MIN(D378,D379,D380)</f>
        <v>282</v>
      </c>
      <c r="E377" s="58">
        <f>SUM(E378,E379,E380)-MIN(E378,E379,E380)</f>
        <v>280</v>
      </c>
      <c r="F377" s="59">
        <f>SUM(F378,F379,F380)-MIN(F378,F379,F380)</f>
        <v>256</v>
      </c>
      <c r="G377" s="60">
        <f>C377+D377+E377+F377</f>
        <v>1113</v>
      </c>
      <c r="H377" s="51"/>
      <c r="I377" s="51"/>
      <c r="J377" s="51"/>
      <c r="K377" s="93"/>
      <c r="L377" s="93"/>
      <c r="M377" s="93"/>
      <c r="N377" s="93"/>
      <c r="O377" s="93"/>
      <c r="P377" s="93"/>
      <c r="Q377" s="51"/>
    </row>
    <row r="378" spans="1:17" ht="18">
      <c r="A378" s="63" t="s">
        <v>5</v>
      </c>
      <c r="B378" s="81" t="s">
        <v>92</v>
      </c>
      <c r="C378" s="65">
        <v>150</v>
      </c>
      <c r="D378" s="65">
        <v>132</v>
      </c>
      <c r="E378" s="65">
        <v>130</v>
      </c>
      <c r="F378" s="65">
        <v>134</v>
      </c>
      <c r="G378" s="66">
        <f>AVERAGE(C378:F378)</f>
        <v>136.5</v>
      </c>
      <c r="H378" s="51"/>
      <c r="I378" s="51"/>
      <c r="J378" s="51"/>
      <c r="K378" s="93"/>
      <c r="L378" s="93"/>
      <c r="M378" s="93"/>
      <c r="N378" s="93"/>
      <c r="O378" s="93"/>
      <c r="P378" s="93"/>
      <c r="Q378" s="51"/>
    </row>
    <row r="379" spans="1:17" ht="18">
      <c r="A379" s="63" t="s">
        <v>6</v>
      </c>
      <c r="B379" s="82" t="s">
        <v>60</v>
      </c>
      <c r="C379" s="72">
        <v>130</v>
      </c>
      <c r="D379" s="72">
        <v>117</v>
      </c>
      <c r="E379" s="72">
        <v>121</v>
      </c>
      <c r="F379" s="72">
        <v>92</v>
      </c>
      <c r="G379" s="66">
        <f>AVERAGE(C379:F379)</f>
        <v>115</v>
      </c>
      <c r="H379" s="51"/>
      <c r="I379" s="51"/>
      <c r="J379" s="51"/>
      <c r="K379" s="93"/>
      <c r="L379" s="93"/>
      <c r="M379" s="93"/>
      <c r="N379" s="93"/>
      <c r="O379" s="93"/>
      <c r="P379" s="93"/>
      <c r="Q379" s="51"/>
    </row>
    <row r="380" spans="1:17" ht="18.75" thickBot="1">
      <c r="A380" s="63" t="s">
        <v>7</v>
      </c>
      <c r="B380" s="83" t="s">
        <v>62</v>
      </c>
      <c r="C380" s="74">
        <v>145</v>
      </c>
      <c r="D380" s="74">
        <v>150</v>
      </c>
      <c r="E380" s="74">
        <v>150</v>
      </c>
      <c r="F380" s="74">
        <v>122</v>
      </c>
      <c r="G380" s="66">
        <f>AVERAGE(C380:F380)</f>
        <v>141.75</v>
      </c>
      <c r="H380" s="51"/>
      <c r="I380" s="51"/>
      <c r="J380" s="51"/>
      <c r="K380" s="93"/>
      <c r="L380" s="93"/>
      <c r="M380" s="93"/>
      <c r="N380" s="93"/>
      <c r="O380" s="93"/>
      <c r="P380" s="93"/>
      <c r="Q380" s="51"/>
    </row>
    <row r="381" spans="1:17" ht="13.5" thickBo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93"/>
      <c r="L381" s="93"/>
      <c r="M381" s="93"/>
      <c r="N381" s="93"/>
      <c r="O381" s="93"/>
      <c r="P381" s="93"/>
      <c r="Q381" s="51"/>
    </row>
    <row r="382" spans="1:17" ht="18.75" thickBot="1">
      <c r="A382" s="56" t="s">
        <v>4</v>
      </c>
      <c r="B382" s="57" t="s">
        <v>68</v>
      </c>
      <c r="C382" s="58">
        <f>SUM(C383,C384,C385)-MIN(C383,C384,C385)</f>
        <v>303</v>
      </c>
      <c r="D382" s="58">
        <f>SUM(D383,D384,D385)-MIN(D383,D384,D385)</f>
        <v>324</v>
      </c>
      <c r="E382" s="58">
        <f>SUM(E383,E384,E385)-MIN(E383,E384,E385)</f>
        <v>354</v>
      </c>
      <c r="F382" s="59">
        <f>SUM(F383,F384,F385)-MIN(F383,F384,F385)</f>
        <v>357</v>
      </c>
      <c r="G382" s="60">
        <f>C382+D382+E382+F382</f>
        <v>1338</v>
      </c>
      <c r="H382" s="51"/>
      <c r="I382" s="51"/>
      <c r="J382" s="51"/>
      <c r="K382" s="93"/>
      <c r="L382" s="93"/>
      <c r="M382" s="93"/>
      <c r="N382" s="93"/>
      <c r="O382" s="93"/>
      <c r="P382" s="93"/>
      <c r="Q382" s="51"/>
    </row>
    <row r="383" spans="1:17" ht="18">
      <c r="A383" s="63" t="s">
        <v>5</v>
      </c>
      <c r="B383" s="81" t="s">
        <v>69</v>
      </c>
      <c r="C383" s="65">
        <v>169</v>
      </c>
      <c r="D383" s="65">
        <v>171</v>
      </c>
      <c r="E383" s="65">
        <v>181</v>
      </c>
      <c r="F383" s="65">
        <v>148</v>
      </c>
      <c r="G383" s="66">
        <f>AVERAGE(C383:F383)</f>
        <v>167.25</v>
      </c>
      <c r="H383" s="51"/>
      <c r="I383" s="51"/>
      <c r="J383" s="51"/>
      <c r="K383" s="93"/>
      <c r="L383" s="93"/>
      <c r="M383" s="93"/>
      <c r="N383" s="93"/>
      <c r="O383" s="93"/>
      <c r="P383" s="93"/>
      <c r="Q383" s="51"/>
    </row>
    <row r="384" spans="1:17" ht="18">
      <c r="A384" s="63" t="s">
        <v>6</v>
      </c>
      <c r="B384" s="82" t="s">
        <v>70</v>
      </c>
      <c r="C384" s="72">
        <v>110</v>
      </c>
      <c r="D384" s="72">
        <v>153</v>
      </c>
      <c r="E384" s="72">
        <v>135</v>
      </c>
      <c r="F384" s="72">
        <v>119</v>
      </c>
      <c r="G384" s="66">
        <f>AVERAGE(C384:F384)</f>
        <v>129.25</v>
      </c>
      <c r="H384" s="51"/>
      <c r="I384" s="51"/>
      <c r="J384" s="51"/>
      <c r="K384" s="93"/>
      <c r="L384" s="93"/>
      <c r="M384" s="93"/>
      <c r="N384" s="93"/>
      <c r="O384" s="93"/>
      <c r="P384" s="93"/>
      <c r="Q384" s="51"/>
    </row>
    <row r="385" spans="1:17" ht="18.75" thickBot="1">
      <c r="A385" s="63" t="s">
        <v>7</v>
      </c>
      <c r="B385" s="83" t="s">
        <v>90</v>
      </c>
      <c r="C385" s="74">
        <v>134</v>
      </c>
      <c r="D385" s="74">
        <v>132</v>
      </c>
      <c r="E385" s="74">
        <v>173</v>
      </c>
      <c r="F385" s="74">
        <v>209</v>
      </c>
      <c r="G385" s="66">
        <f>AVERAGE(C385:F385)</f>
        <v>162</v>
      </c>
      <c r="H385" s="51"/>
      <c r="I385" s="51"/>
      <c r="J385" s="51"/>
      <c r="K385" s="93"/>
      <c r="L385" s="93"/>
      <c r="M385" s="93"/>
      <c r="N385" s="93"/>
      <c r="O385" s="93"/>
      <c r="P385" s="93"/>
      <c r="Q385" s="51"/>
    </row>
    <row r="386" spans="1:17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93"/>
      <c r="L386" s="93"/>
      <c r="M386" s="93"/>
      <c r="N386" s="93"/>
      <c r="O386" s="93"/>
      <c r="P386" s="93"/>
      <c r="Q386" s="51"/>
    </row>
    <row r="387" spans="1:17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93"/>
      <c r="L387" s="93"/>
      <c r="M387" s="93"/>
      <c r="N387" s="93"/>
      <c r="O387" s="93"/>
      <c r="P387" s="93"/>
      <c r="Q387" s="51"/>
    </row>
  </sheetData>
  <sheetProtection password="ED2C" sheet="1"/>
  <printOptions/>
  <pageMargins left="0.24" right="0.17" top="0.27" bottom="0.3937007874015748" header="0.31" footer="0.5118110236220472"/>
  <pageSetup horizontalDpi="1200" verticalDpi="12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A75" sqref="A75"/>
    </sheetView>
  </sheetViews>
  <sheetFormatPr defaultColWidth="9.140625" defaultRowHeight="12.75"/>
  <cols>
    <col min="1" max="1" width="5.7109375" style="274" customWidth="1"/>
    <col min="2" max="2" width="17.57421875" style="0" customWidth="1"/>
    <col min="3" max="3" width="25.8515625" style="0" customWidth="1"/>
    <col min="4" max="4" width="9.140625" style="274" customWidth="1"/>
    <col min="5" max="5" width="10.8515625" style="274" customWidth="1"/>
    <col min="6" max="21" width="6.28125" style="274" customWidth="1"/>
  </cols>
  <sheetData>
    <row r="1" ht="23.25">
      <c r="B1" s="273" t="s">
        <v>109</v>
      </c>
    </row>
    <row r="3" spans="2:18" ht="18">
      <c r="B3" s="259" t="s">
        <v>108</v>
      </c>
      <c r="C3" s="259" t="s">
        <v>107</v>
      </c>
      <c r="D3" s="276" t="s">
        <v>106</v>
      </c>
      <c r="E3" s="276" t="s">
        <v>100</v>
      </c>
      <c r="F3" s="319" t="s">
        <v>96</v>
      </c>
      <c r="G3" s="320"/>
      <c r="H3" s="320"/>
      <c r="I3" s="321"/>
      <c r="J3" s="319" t="s">
        <v>97</v>
      </c>
      <c r="K3" s="320"/>
      <c r="L3" s="320"/>
      <c r="M3" s="321"/>
      <c r="N3" s="319" t="s">
        <v>98</v>
      </c>
      <c r="O3" s="320"/>
      <c r="P3" s="320"/>
      <c r="Q3" s="321"/>
      <c r="R3" s="274" t="s">
        <v>99</v>
      </c>
    </row>
    <row r="4" spans="1:21" ht="18">
      <c r="A4" s="275">
        <v>1</v>
      </c>
      <c r="B4" s="260" t="s">
        <v>11</v>
      </c>
      <c r="C4" s="261" t="s">
        <v>26</v>
      </c>
      <c r="D4" s="262">
        <v>3007</v>
      </c>
      <c r="E4" s="271">
        <v>187.9375</v>
      </c>
      <c r="F4" s="263">
        <v>169</v>
      </c>
      <c r="G4" s="263">
        <v>196</v>
      </c>
      <c r="H4" s="263">
        <v>190</v>
      </c>
      <c r="I4" s="263">
        <v>145</v>
      </c>
      <c r="J4" s="267">
        <v>162</v>
      </c>
      <c r="K4" s="267">
        <v>195</v>
      </c>
      <c r="L4" s="267">
        <v>194</v>
      </c>
      <c r="M4" s="267">
        <v>152</v>
      </c>
      <c r="N4" s="264">
        <v>148</v>
      </c>
      <c r="O4" s="264">
        <v>202</v>
      </c>
      <c r="P4" s="264">
        <v>200</v>
      </c>
      <c r="Q4" s="264">
        <v>198</v>
      </c>
      <c r="R4" s="265">
        <v>214</v>
      </c>
      <c r="S4" s="265">
        <v>201</v>
      </c>
      <c r="T4" s="265">
        <v>209</v>
      </c>
      <c r="U4" s="265">
        <v>232</v>
      </c>
    </row>
    <row r="5" spans="1:21" ht="18">
      <c r="A5" s="275">
        <v>2</v>
      </c>
      <c r="B5" s="260" t="s">
        <v>12</v>
      </c>
      <c r="C5" s="261" t="s">
        <v>29</v>
      </c>
      <c r="D5" s="262">
        <v>2992</v>
      </c>
      <c r="E5" s="271">
        <v>187</v>
      </c>
      <c r="F5" s="263">
        <v>163</v>
      </c>
      <c r="G5" s="263">
        <v>200</v>
      </c>
      <c r="H5" s="263">
        <v>146</v>
      </c>
      <c r="I5" s="263">
        <v>139</v>
      </c>
      <c r="J5" s="267">
        <v>227</v>
      </c>
      <c r="K5" s="267">
        <v>191</v>
      </c>
      <c r="L5" s="267">
        <v>201</v>
      </c>
      <c r="M5" s="267">
        <v>247</v>
      </c>
      <c r="N5" s="264">
        <v>184</v>
      </c>
      <c r="O5" s="264">
        <v>157</v>
      </c>
      <c r="P5" s="264">
        <v>207</v>
      </c>
      <c r="Q5" s="264">
        <v>213</v>
      </c>
      <c r="R5" s="265">
        <v>243</v>
      </c>
      <c r="S5" s="265">
        <v>152</v>
      </c>
      <c r="T5" s="265">
        <v>156</v>
      </c>
      <c r="U5" s="265">
        <v>166</v>
      </c>
    </row>
    <row r="6" spans="1:21" ht="18">
      <c r="A6" s="275">
        <v>3</v>
      </c>
      <c r="B6" s="260" t="s">
        <v>13</v>
      </c>
      <c r="C6" s="261" t="s">
        <v>112</v>
      </c>
      <c r="D6" s="262">
        <v>734</v>
      </c>
      <c r="E6" s="271">
        <v>183.5</v>
      </c>
      <c r="F6" s="263">
        <v>0</v>
      </c>
      <c r="G6" s="263">
        <v>0</v>
      </c>
      <c r="H6" s="263">
        <v>0</v>
      </c>
      <c r="I6" s="263">
        <v>0</v>
      </c>
      <c r="J6" s="267">
        <v>0</v>
      </c>
      <c r="K6" s="267">
        <v>0</v>
      </c>
      <c r="L6" s="267">
        <v>0</v>
      </c>
      <c r="M6" s="267">
        <v>0</v>
      </c>
      <c r="N6" s="264">
        <v>0</v>
      </c>
      <c r="O6" s="264">
        <v>0</v>
      </c>
      <c r="P6" s="264">
        <v>0</v>
      </c>
      <c r="Q6" s="264">
        <v>0</v>
      </c>
      <c r="R6" s="265">
        <v>171</v>
      </c>
      <c r="S6" s="265">
        <v>201</v>
      </c>
      <c r="T6" s="265">
        <v>182</v>
      </c>
      <c r="U6" s="265">
        <v>180</v>
      </c>
    </row>
    <row r="7" spans="1:21" ht="18">
      <c r="A7" s="275">
        <v>4</v>
      </c>
      <c r="B7" s="260" t="s">
        <v>52</v>
      </c>
      <c r="C7" s="261" t="s">
        <v>53</v>
      </c>
      <c r="D7" s="262">
        <v>1988</v>
      </c>
      <c r="E7" s="271">
        <v>180.72727272727272</v>
      </c>
      <c r="F7" s="263">
        <v>142</v>
      </c>
      <c r="G7" s="263">
        <v>152</v>
      </c>
      <c r="H7" s="263">
        <v>162</v>
      </c>
      <c r="I7" s="263">
        <v>160</v>
      </c>
      <c r="J7" s="267">
        <v>0</v>
      </c>
      <c r="K7" s="267">
        <v>0</v>
      </c>
      <c r="L7" s="267">
        <v>0</v>
      </c>
      <c r="M7" s="267">
        <v>0</v>
      </c>
      <c r="N7" s="264">
        <v>182</v>
      </c>
      <c r="O7" s="264">
        <v>236</v>
      </c>
      <c r="P7" s="264">
        <v>205</v>
      </c>
      <c r="Q7" s="264">
        <v>200</v>
      </c>
      <c r="R7" s="265">
        <v>168</v>
      </c>
      <c r="S7" s="265">
        <v>0</v>
      </c>
      <c r="T7" s="265">
        <v>203</v>
      </c>
      <c r="U7" s="265">
        <v>178</v>
      </c>
    </row>
    <row r="8" spans="1:21" ht="18">
      <c r="A8" s="275">
        <v>5</v>
      </c>
      <c r="B8" s="260" t="s">
        <v>13</v>
      </c>
      <c r="C8" s="261" t="s">
        <v>33</v>
      </c>
      <c r="D8" s="262">
        <v>1803</v>
      </c>
      <c r="E8" s="271">
        <v>180.3</v>
      </c>
      <c r="F8" s="263">
        <v>0</v>
      </c>
      <c r="G8" s="263">
        <v>0</v>
      </c>
      <c r="H8" s="263">
        <v>164</v>
      </c>
      <c r="I8" s="263">
        <v>166</v>
      </c>
      <c r="J8" s="267">
        <v>0</v>
      </c>
      <c r="K8" s="267">
        <v>0</v>
      </c>
      <c r="L8" s="267">
        <v>0</v>
      </c>
      <c r="M8" s="267">
        <v>0</v>
      </c>
      <c r="N8" s="264">
        <v>156</v>
      </c>
      <c r="O8" s="264">
        <v>189</v>
      </c>
      <c r="P8" s="264">
        <v>152</v>
      </c>
      <c r="Q8" s="264">
        <v>206</v>
      </c>
      <c r="R8" s="265">
        <v>181</v>
      </c>
      <c r="S8" s="265">
        <v>207</v>
      </c>
      <c r="T8" s="265">
        <v>182</v>
      </c>
      <c r="U8" s="265">
        <v>200</v>
      </c>
    </row>
    <row r="9" spans="1:21" ht="18">
      <c r="A9" s="275">
        <v>6</v>
      </c>
      <c r="B9" s="260" t="s">
        <v>13</v>
      </c>
      <c r="C9" s="261" t="s">
        <v>31</v>
      </c>
      <c r="D9" s="262">
        <v>2136</v>
      </c>
      <c r="E9" s="271">
        <v>178</v>
      </c>
      <c r="F9" s="263">
        <v>176</v>
      </c>
      <c r="G9" s="263">
        <v>165</v>
      </c>
      <c r="H9" s="263">
        <v>171</v>
      </c>
      <c r="I9" s="263">
        <v>192</v>
      </c>
      <c r="J9" s="267">
        <v>145</v>
      </c>
      <c r="K9" s="267">
        <v>142</v>
      </c>
      <c r="L9" s="267">
        <v>159</v>
      </c>
      <c r="M9" s="267">
        <v>162</v>
      </c>
      <c r="N9" s="264">
        <v>200</v>
      </c>
      <c r="O9" s="264">
        <v>190</v>
      </c>
      <c r="P9" s="264">
        <v>221</v>
      </c>
      <c r="Q9" s="264">
        <v>213</v>
      </c>
      <c r="R9" s="265">
        <v>0</v>
      </c>
      <c r="S9" s="265">
        <v>0</v>
      </c>
      <c r="T9" s="265">
        <v>0</v>
      </c>
      <c r="U9" s="265">
        <v>0</v>
      </c>
    </row>
    <row r="10" spans="1:21" ht="18">
      <c r="A10" s="275">
        <v>7</v>
      </c>
      <c r="B10" s="260" t="s">
        <v>11</v>
      </c>
      <c r="C10" s="261" t="s">
        <v>25</v>
      </c>
      <c r="D10" s="262">
        <v>2800</v>
      </c>
      <c r="E10" s="271">
        <v>175</v>
      </c>
      <c r="F10" s="263">
        <v>190</v>
      </c>
      <c r="G10" s="263">
        <v>135</v>
      </c>
      <c r="H10" s="263">
        <v>151</v>
      </c>
      <c r="I10" s="263">
        <v>191</v>
      </c>
      <c r="J10" s="267">
        <v>153</v>
      </c>
      <c r="K10" s="267">
        <v>148</v>
      </c>
      <c r="L10" s="267">
        <v>210</v>
      </c>
      <c r="M10" s="267">
        <v>165</v>
      </c>
      <c r="N10" s="264">
        <v>207</v>
      </c>
      <c r="O10" s="264">
        <v>211</v>
      </c>
      <c r="P10" s="264">
        <v>158</v>
      </c>
      <c r="Q10" s="264">
        <v>165</v>
      </c>
      <c r="R10" s="265">
        <v>161</v>
      </c>
      <c r="S10" s="265">
        <v>171</v>
      </c>
      <c r="T10" s="265">
        <v>181</v>
      </c>
      <c r="U10" s="265">
        <v>203</v>
      </c>
    </row>
    <row r="11" spans="1:21" ht="18">
      <c r="A11" s="275">
        <v>8</v>
      </c>
      <c r="B11" s="260" t="s">
        <v>11</v>
      </c>
      <c r="C11" s="261" t="s">
        <v>27</v>
      </c>
      <c r="D11" s="262">
        <v>2753</v>
      </c>
      <c r="E11" s="271">
        <v>172.0625</v>
      </c>
      <c r="F11" s="263">
        <v>182</v>
      </c>
      <c r="G11" s="263">
        <v>182</v>
      </c>
      <c r="H11" s="263">
        <v>178</v>
      </c>
      <c r="I11" s="263">
        <v>208</v>
      </c>
      <c r="J11" s="267">
        <v>159</v>
      </c>
      <c r="K11" s="267">
        <v>182</v>
      </c>
      <c r="L11" s="267">
        <v>148</v>
      </c>
      <c r="M11" s="267">
        <v>153</v>
      </c>
      <c r="N11" s="264">
        <v>151</v>
      </c>
      <c r="O11" s="264">
        <v>160</v>
      </c>
      <c r="P11" s="264">
        <v>186</v>
      </c>
      <c r="Q11" s="264">
        <v>150</v>
      </c>
      <c r="R11" s="265">
        <v>227</v>
      </c>
      <c r="S11" s="265">
        <v>163</v>
      </c>
      <c r="T11" s="265">
        <v>175</v>
      </c>
      <c r="U11" s="265">
        <v>149</v>
      </c>
    </row>
    <row r="12" spans="1:21" ht="18">
      <c r="A12" s="275">
        <v>9</v>
      </c>
      <c r="B12" s="260" t="s">
        <v>12</v>
      </c>
      <c r="C12" s="261" t="s">
        <v>28</v>
      </c>
      <c r="D12" s="262">
        <v>2727</v>
      </c>
      <c r="E12" s="271">
        <v>170.4375</v>
      </c>
      <c r="F12" s="263">
        <v>144</v>
      </c>
      <c r="G12" s="263">
        <v>173</v>
      </c>
      <c r="H12" s="263">
        <v>190</v>
      </c>
      <c r="I12" s="263">
        <v>158</v>
      </c>
      <c r="J12" s="267">
        <v>180</v>
      </c>
      <c r="K12" s="267">
        <v>169</v>
      </c>
      <c r="L12" s="267">
        <v>187</v>
      </c>
      <c r="M12" s="267">
        <v>154</v>
      </c>
      <c r="N12" s="264">
        <v>144</v>
      </c>
      <c r="O12" s="264">
        <v>200</v>
      </c>
      <c r="P12" s="264">
        <v>161</v>
      </c>
      <c r="Q12" s="264">
        <v>153</v>
      </c>
      <c r="R12" s="265">
        <v>172</v>
      </c>
      <c r="S12" s="265">
        <v>179</v>
      </c>
      <c r="T12" s="265">
        <v>168</v>
      </c>
      <c r="U12" s="265">
        <v>195</v>
      </c>
    </row>
    <row r="13" spans="1:21" ht="18">
      <c r="A13" s="275">
        <v>10</v>
      </c>
      <c r="B13" s="260" t="s">
        <v>12</v>
      </c>
      <c r="C13" s="261" t="s">
        <v>30</v>
      </c>
      <c r="D13" s="262">
        <v>2716</v>
      </c>
      <c r="E13" s="271">
        <v>169.75</v>
      </c>
      <c r="F13" s="263">
        <v>154</v>
      </c>
      <c r="G13" s="263">
        <v>181</v>
      </c>
      <c r="H13" s="263">
        <v>202</v>
      </c>
      <c r="I13" s="263">
        <v>135</v>
      </c>
      <c r="J13" s="267">
        <v>169</v>
      </c>
      <c r="K13" s="267">
        <v>183</v>
      </c>
      <c r="L13" s="267">
        <v>168</v>
      </c>
      <c r="M13" s="267">
        <v>135</v>
      </c>
      <c r="N13" s="264">
        <v>168</v>
      </c>
      <c r="O13" s="264">
        <v>166</v>
      </c>
      <c r="P13" s="264">
        <v>188</v>
      </c>
      <c r="Q13" s="264">
        <v>173</v>
      </c>
      <c r="R13" s="265">
        <v>177</v>
      </c>
      <c r="S13" s="265">
        <v>205</v>
      </c>
      <c r="T13" s="265">
        <v>171</v>
      </c>
      <c r="U13" s="265">
        <v>141</v>
      </c>
    </row>
    <row r="14" spans="1:21" ht="18">
      <c r="A14" s="275">
        <v>11</v>
      </c>
      <c r="B14" s="260" t="s">
        <v>52</v>
      </c>
      <c r="C14" s="261" t="s">
        <v>54</v>
      </c>
      <c r="D14" s="262">
        <v>2539</v>
      </c>
      <c r="E14" s="271">
        <v>169.26666666666668</v>
      </c>
      <c r="F14" s="263">
        <v>186</v>
      </c>
      <c r="G14" s="263">
        <v>149</v>
      </c>
      <c r="H14" s="263">
        <v>206</v>
      </c>
      <c r="I14" s="263">
        <v>148</v>
      </c>
      <c r="J14" s="267">
        <v>183</v>
      </c>
      <c r="K14" s="267">
        <v>194</v>
      </c>
      <c r="L14" s="267">
        <v>180</v>
      </c>
      <c r="M14" s="267">
        <v>207</v>
      </c>
      <c r="N14" s="264">
        <v>154</v>
      </c>
      <c r="O14" s="264">
        <v>121</v>
      </c>
      <c r="P14" s="264">
        <v>123</v>
      </c>
      <c r="Q14" s="264">
        <v>164</v>
      </c>
      <c r="R14" s="265">
        <v>166</v>
      </c>
      <c r="S14" s="265">
        <v>169</v>
      </c>
      <c r="T14" s="265">
        <v>0</v>
      </c>
      <c r="U14" s="265">
        <v>189</v>
      </c>
    </row>
    <row r="15" spans="1:21" ht="18">
      <c r="A15" s="275">
        <v>12</v>
      </c>
      <c r="B15" s="260" t="s">
        <v>13</v>
      </c>
      <c r="C15" s="261" t="s">
        <v>32</v>
      </c>
      <c r="D15" s="262">
        <v>2697</v>
      </c>
      <c r="E15" s="271">
        <v>168.5625</v>
      </c>
      <c r="F15" s="263">
        <v>172</v>
      </c>
      <c r="G15" s="263">
        <v>210</v>
      </c>
      <c r="H15" s="263">
        <v>204</v>
      </c>
      <c r="I15" s="263">
        <v>145</v>
      </c>
      <c r="J15" s="267">
        <v>110</v>
      </c>
      <c r="K15" s="267">
        <v>184</v>
      </c>
      <c r="L15" s="267">
        <v>174</v>
      </c>
      <c r="M15" s="267">
        <v>191</v>
      </c>
      <c r="N15" s="264">
        <v>162</v>
      </c>
      <c r="O15" s="264">
        <v>192</v>
      </c>
      <c r="P15" s="264">
        <v>138</v>
      </c>
      <c r="Q15" s="264">
        <v>193</v>
      </c>
      <c r="R15" s="265">
        <v>150</v>
      </c>
      <c r="S15" s="265">
        <v>135</v>
      </c>
      <c r="T15" s="265">
        <v>214</v>
      </c>
      <c r="U15" s="265">
        <v>123</v>
      </c>
    </row>
    <row r="16" spans="1:21" ht="18">
      <c r="A16" s="275">
        <v>13</v>
      </c>
      <c r="B16" s="260" t="s">
        <v>15</v>
      </c>
      <c r="C16" s="261" t="s">
        <v>88</v>
      </c>
      <c r="D16" s="262">
        <v>2010</v>
      </c>
      <c r="E16" s="271">
        <v>167.5</v>
      </c>
      <c r="F16" s="263">
        <v>0</v>
      </c>
      <c r="G16" s="263">
        <v>0</v>
      </c>
      <c r="H16" s="263">
        <v>0</v>
      </c>
      <c r="I16" s="263">
        <v>0</v>
      </c>
      <c r="J16" s="267">
        <v>182</v>
      </c>
      <c r="K16" s="267">
        <v>199</v>
      </c>
      <c r="L16" s="267">
        <v>148</v>
      </c>
      <c r="M16" s="267">
        <v>146</v>
      </c>
      <c r="N16" s="264">
        <v>169</v>
      </c>
      <c r="O16" s="264">
        <v>197</v>
      </c>
      <c r="P16" s="264">
        <v>148</v>
      </c>
      <c r="Q16" s="264">
        <v>167</v>
      </c>
      <c r="R16" s="265">
        <v>176</v>
      </c>
      <c r="S16" s="265">
        <v>166</v>
      </c>
      <c r="T16" s="265">
        <v>152</v>
      </c>
      <c r="U16" s="265">
        <v>160</v>
      </c>
    </row>
    <row r="17" spans="1:21" ht="18">
      <c r="A17" s="275">
        <v>14</v>
      </c>
      <c r="B17" s="260" t="s">
        <v>15</v>
      </c>
      <c r="C17" s="261" t="s">
        <v>114</v>
      </c>
      <c r="D17" s="262">
        <v>661</v>
      </c>
      <c r="E17" s="271">
        <v>165.25</v>
      </c>
      <c r="F17" s="263">
        <v>0</v>
      </c>
      <c r="G17" s="263">
        <v>0</v>
      </c>
      <c r="H17" s="263">
        <v>0</v>
      </c>
      <c r="I17" s="263">
        <v>0</v>
      </c>
      <c r="J17" s="267">
        <v>0</v>
      </c>
      <c r="K17" s="267">
        <v>0</v>
      </c>
      <c r="L17" s="267">
        <v>0</v>
      </c>
      <c r="M17" s="267">
        <v>0</v>
      </c>
      <c r="N17" s="264">
        <v>0</v>
      </c>
      <c r="O17" s="264">
        <v>0</v>
      </c>
      <c r="P17" s="264">
        <v>0</v>
      </c>
      <c r="Q17" s="264">
        <v>0</v>
      </c>
      <c r="R17" s="265">
        <v>164</v>
      </c>
      <c r="S17" s="265">
        <v>172</v>
      </c>
      <c r="T17" s="265">
        <v>164</v>
      </c>
      <c r="U17" s="265">
        <v>161</v>
      </c>
    </row>
    <row r="18" spans="1:21" ht="18">
      <c r="A18" s="275">
        <v>15</v>
      </c>
      <c r="B18" s="260" t="s">
        <v>52</v>
      </c>
      <c r="C18" s="261" t="s">
        <v>94</v>
      </c>
      <c r="D18" s="262">
        <v>1802</v>
      </c>
      <c r="E18" s="271">
        <v>163.8181818181818</v>
      </c>
      <c r="F18" s="263">
        <v>0</v>
      </c>
      <c r="G18" s="263">
        <v>0</v>
      </c>
      <c r="H18" s="263">
        <v>0</v>
      </c>
      <c r="I18" s="263">
        <v>0</v>
      </c>
      <c r="J18" s="267">
        <v>128</v>
      </c>
      <c r="K18" s="267">
        <v>152</v>
      </c>
      <c r="L18" s="267">
        <v>189</v>
      </c>
      <c r="M18" s="267">
        <v>169</v>
      </c>
      <c r="N18" s="264">
        <v>179</v>
      </c>
      <c r="O18" s="264">
        <v>153</v>
      </c>
      <c r="P18" s="264">
        <v>160</v>
      </c>
      <c r="Q18" s="264">
        <v>186</v>
      </c>
      <c r="R18" s="265">
        <v>0</v>
      </c>
      <c r="S18" s="265">
        <v>144</v>
      </c>
      <c r="T18" s="265">
        <v>152</v>
      </c>
      <c r="U18" s="265">
        <v>190</v>
      </c>
    </row>
    <row r="19" spans="1:21" ht="18">
      <c r="A19" s="275">
        <v>16</v>
      </c>
      <c r="B19" s="260" t="s">
        <v>15</v>
      </c>
      <c r="C19" s="261" t="s">
        <v>66</v>
      </c>
      <c r="D19" s="262">
        <v>1960</v>
      </c>
      <c r="E19" s="271">
        <v>163.33333333333334</v>
      </c>
      <c r="F19" s="263">
        <v>210</v>
      </c>
      <c r="G19" s="263">
        <v>141</v>
      </c>
      <c r="H19" s="263">
        <v>198</v>
      </c>
      <c r="I19" s="263">
        <v>158</v>
      </c>
      <c r="J19" s="267">
        <v>146</v>
      </c>
      <c r="K19" s="267">
        <v>161</v>
      </c>
      <c r="L19" s="267">
        <v>190</v>
      </c>
      <c r="M19" s="267">
        <v>122</v>
      </c>
      <c r="N19" s="264">
        <v>158</v>
      </c>
      <c r="O19" s="264">
        <v>156</v>
      </c>
      <c r="P19" s="264">
        <v>191</v>
      </c>
      <c r="Q19" s="264">
        <v>129</v>
      </c>
      <c r="R19" s="265">
        <v>0</v>
      </c>
      <c r="S19" s="265">
        <v>0</v>
      </c>
      <c r="T19" s="265">
        <v>0</v>
      </c>
      <c r="U19" s="265">
        <v>0</v>
      </c>
    </row>
    <row r="20" spans="1:21" ht="18">
      <c r="A20" s="275">
        <v>17</v>
      </c>
      <c r="B20" s="260" t="s">
        <v>52</v>
      </c>
      <c r="C20" s="261" t="s">
        <v>55</v>
      </c>
      <c r="D20" s="262">
        <v>1779</v>
      </c>
      <c r="E20" s="271">
        <v>161.72727272727272</v>
      </c>
      <c r="F20" s="263">
        <v>179</v>
      </c>
      <c r="G20" s="263">
        <v>139</v>
      </c>
      <c r="H20" s="263">
        <v>148</v>
      </c>
      <c r="I20" s="263">
        <v>163</v>
      </c>
      <c r="J20" s="267">
        <v>177</v>
      </c>
      <c r="K20" s="267">
        <v>152</v>
      </c>
      <c r="L20" s="267">
        <v>155</v>
      </c>
      <c r="M20" s="267">
        <v>168</v>
      </c>
      <c r="N20" s="264">
        <v>0</v>
      </c>
      <c r="O20" s="264">
        <v>0</v>
      </c>
      <c r="P20" s="264">
        <v>0</v>
      </c>
      <c r="Q20" s="264">
        <v>0</v>
      </c>
      <c r="R20" s="265">
        <v>171</v>
      </c>
      <c r="S20" s="265">
        <v>176</v>
      </c>
      <c r="T20" s="265">
        <v>151</v>
      </c>
      <c r="U20" s="265">
        <v>0</v>
      </c>
    </row>
    <row r="21" spans="1:21" ht="18">
      <c r="A21" s="275">
        <v>18</v>
      </c>
      <c r="B21" s="260" t="s">
        <v>14</v>
      </c>
      <c r="C21" s="261" t="s">
        <v>35</v>
      </c>
      <c r="D21" s="262">
        <v>2550</v>
      </c>
      <c r="E21" s="271">
        <v>159.375</v>
      </c>
      <c r="F21" s="263">
        <v>166</v>
      </c>
      <c r="G21" s="263">
        <v>121</v>
      </c>
      <c r="H21" s="263">
        <v>184</v>
      </c>
      <c r="I21" s="263">
        <v>110</v>
      </c>
      <c r="J21" s="267">
        <v>147</v>
      </c>
      <c r="K21" s="267">
        <v>169</v>
      </c>
      <c r="L21" s="267">
        <v>191</v>
      </c>
      <c r="M21" s="267">
        <v>155</v>
      </c>
      <c r="N21" s="264">
        <v>170</v>
      </c>
      <c r="O21" s="264">
        <v>154</v>
      </c>
      <c r="P21" s="264">
        <v>177</v>
      </c>
      <c r="Q21" s="264">
        <v>175</v>
      </c>
      <c r="R21" s="265">
        <v>165</v>
      </c>
      <c r="S21" s="265">
        <v>131</v>
      </c>
      <c r="T21" s="265">
        <v>179</v>
      </c>
      <c r="U21" s="265">
        <v>156</v>
      </c>
    </row>
    <row r="22" spans="1:21" ht="18">
      <c r="A22" s="275">
        <v>19</v>
      </c>
      <c r="B22" s="260" t="s">
        <v>15</v>
      </c>
      <c r="C22" s="261" t="s">
        <v>67</v>
      </c>
      <c r="D22" s="262">
        <v>1903</v>
      </c>
      <c r="E22" s="271">
        <v>158.58333333333334</v>
      </c>
      <c r="F22" s="263">
        <v>180</v>
      </c>
      <c r="G22" s="263">
        <v>142</v>
      </c>
      <c r="H22" s="263">
        <v>162</v>
      </c>
      <c r="I22" s="263">
        <v>179</v>
      </c>
      <c r="J22" s="267">
        <v>0</v>
      </c>
      <c r="K22" s="267">
        <v>0</v>
      </c>
      <c r="L22" s="267">
        <v>0</v>
      </c>
      <c r="M22" s="267">
        <v>0</v>
      </c>
      <c r="N22" s="264">
        <v>152</v>
      </c>
      <c r="O22" s="264">
        <v>167</v>
      </c>
      <c r="P22" s="264">
        <v>121</v>
      </c>
      <c r="Q22" s="264">
        <v>159</v>
      </c>
      <c r="R22" s="265">
        <v>165</v>
      </c>
      <c r="S22" s="265">
        <v>151</v>
      </c>
      <c r="T22" s="265">
        <v>146</v>
      </c>
      <c r="U22" s="265">
        <v>179</v>
      </c>
    </row>
    <row r="23" spans="1:21" ht="18">
      <c r="A23" s="275">
        <v>20</v>
      </c>
      <c r="B23" s="260" t="s">
        <v>16</v>
      </c>
      <c r="C23" s="261" t="s">
        <v>50</v>
      </c>
      <c r="D23" s="262">
        <v>2436</v>
      </c>
      <c r="E23" s="271">
        <v>152.25</v>
      </c>
      <c r="F23" s="263">
        <v>135</v>
      </c>
      <c r="G23" s="263">
        <v>156</v>
      </c>
      <c r="H23" s="263">
        <v>148</v>
      </c>
      <c r="I23" s="263">
        <v>178</v>
      </c>
      <c r="J23" s="267">
        <v>182</v>
      </c>
      <c r="K23" s="267">
        <v>163</v>
      </c>
      <c r="L23" s="267">
        <v>131</v>
      </c>
      <c r="M23" s="267">
        <v>142</v>
      </c>
      <c r="N23" s="264">
        <v>126</v>
      </c>
      <c r="O23" s="264">
        <v>151</v>
      </c>
      <c r="P23" s="264">
        <v>143</v>
      </c>
      <c r="Q23" s="264">
        <v>153</v>
      </c>
      <c r="R23" s="265">
        <v>146</v>
      </c>
      <c r="S23" s="265">
        <v>162</v>
      </c>
      <c r="T23" s="265">
        <v>164</v>
      </c>
      <c r="U23" s="265">
        <v>156</v>
      </c>
    </row>
    <row r="24" spans="1:21" ht="18">
      <c r="A24" s="275">
        <v>21</v>
      </c>
      <c r="B24" s="260" t="s">
        <v>16</v>
      </c>
      <c r="C24" s="261" t="s">
        <v>49</v>
      </c>
      <c r="D24" s="262">
        <v>2433</v>
      </c>
      <c r="E24" s="271">
        <v>152.0625</v>
      </c>
      <c r="F24" s="263">
        <v>153</v>
      </c>
      <c r="G24" s="263">
        <v>198</v>
      </c>
      <c r="H24" s="263">
        <v>150</v>
      </c>
      <c r="I24" s="263">
        <v>157</v>
      </c>
      <c r="J24" s="267">
        <v>161</v>
      </c>
      <c r="K24" s="267">
        <v>141</v>
      </c>
      <c r="L24" s="267">
        <v>129</v>
      </c>
      <c r="M24" s="267">
        <v>136</v>
      </c>
      <c r="N24" s="264">
        <v>120</v>
      </c>
      <c r="O24" s="264">
        <v>147</v>
      </c>
      <c r="P24" s="264">
        <v>154</v>
      </c>
      <c r="Q24" s="264">
        <v>139</v>
      </c>
      <c r="R24" s="265">
        <v>169</v>
      </c>
      <c r="S24" s="265">
        <v>159</v>
      </c>
      <c r="T24" s="265">
        <v>152</v>
      </c>
      <c r="U24" s="265">
        <v>168</v>
      </c>
    </row>
    <row r="25" spans="1:21" ht="18">
      <c r="A25" s="275">
        <v>22</v>
      </c>
      <c r="B25" s="260" t="s">
        <v>20</v>
      </c>
      <c r="C25" s="261" t="s">
        <v>44</v>
      </c>
      <c r="D25" s="262">
        <v>2396</v>
      </c>
      <c r="E25" s="271">
        <v>149.75</v>
      </c>
      <c r="F25" s="263">
        <v>168</v>
      </c>
      <c r="G25" s="263">
        <v>178</v>
      </c>
      <c r="H25" s="263">
        <v>169</v>
      </c>
      <c r="I25" s="263">
        <v>169</v>
      </c>
      <c r="J25" s="267">
        <v>131</v>
      </c>
      <c r="K25" s="267">
        <v>164</v>
      </c>
      <c r="L25" s="267">
        <v>144</v>
      </c>
      <c r="M25" s="267">
        <v>130</v>
      </c>
      <c r="N25" s="264">
        <v>141</v>
      </c>
      <c r="O25" s="264">
        <v>151</v>
      </c>
      <c r="P25" s="264">
        <v>142</v>
      </c>
      <c r="Q25" s="264">
        <v>146</v>
      </c>
      <c r="R25" s="265">
        <v>123</v>
      </c>
      <c r="S25" s="265">
        <v>157</v>
      </c>
      <c r="T25" s="265">
        <v>158</v>
      </c>
      <c r="U25" s="265">
        <v>125</v>
      </c>
    </row>
    <row r="26" spans="1:21" ht="18">
      <c r="A26" s="275">
        <v>23</v>
      </c>
      <c r="B26" s="260" t="s">
        <v>14</v>
      </c>
      <c r="C26" s="261" t="s">
        <v>36</v>
      </c>
      <c r="D26" s="262">
        <v>2394</v>
      </c>
      <c r="E26" s="271">
        <v>149.625</v>
      </c>
      <c r="F26" s="263">
        <v>134</v>
      </c>
      <c r="G26" s="263">
        <v>150</v>
      </c>
      <c r="H26" s="263">
        <v>158</v>
      </c>
      <c r="I26" s="263">
        <v>136</v>
      </c>
      <c r="J26" s="267">
        <v>181</v>
      </c>
      <c r="K26" s="267">
        <v>150</v>
      </c>
      <c r="L26" s="267">
        <v>134</v>
      </c>
      <c r="M26" s="267">
        <v>162</v>
      </c>
      <c r="N26" s="264">
        <v>128</v>
      </c>
      <c r="O26" s="264">
        <v>149</v>
      </c>
      <c r="P26" s="264">
        <v>154</v>
      </c>
      <c r="Q26" s="264">
        <v>138</v>
      </c>
      <c r="R26" s="265">
        <v>169</v>
      </c>
      <c r="S26" s="265">
        <v>146</v>
      </c>
      <c r="T26" s="265">
        <v>153</v>
      </c>
      <c r="U26" s="265">
        <v>152</v>
      </c>
    </row>
    <row r="27" spans="1:21" ht="18">
      <c r="A27" s="275">
        <v>24</v>
      </c>
      <c r="B27" s="260" t="s">
        <v>20</v>
      </c>
      <c r="C27" s="261" t="s">
        <v>43</v>
      </c>
      <c r="D27" s="262">
        <v>2383</v>
      </c>
      <c r="E27" s="271">
        <v>148.9375</v>
      </c>
      <c r="F27" s="263">
        <v>165</v>
      </c>
      <c r="G27" s="263">
        <v>166</v>
      </c>
      <c r="H27" s="263">
        <v>157</v>
      </c>
      <c r="I27" s="263">
        <v>130</v>
      </c>
      <c r="J27" s="267">
        <v>148</v>
      </c>
      <c r="K27" s="267">
        <v>152</v>
      </c>
      <c r="L27" s="267">
        <v>143</v>
      </c>
      <c r="M27" s="267">
        <v>155</v>
      </c>
      <c r="N27" s="264">
        <v>184</v>
      </c>
      <c r="O27" s="264">
        <v>145</v>
      </c>
      <c r="P27" s="264">
        <v>121</v>
      </c>
      <c r="Q27" s="264">
        <v>125</v>
      </c>
      <c r="R27" s="265">
        <v>163</v>
      </c>
      <c r="S27" s="265">
        <v>132</v>
      </c>
      <c r="T27" s="265">
        <v>140</v>
      </c>
      <c r="U27" s="265">
        <v>157</v>
      </c>
    </row>
    <row r="28" spans="1:21" ht="18">
      <c r="A28" s="275">
        <v>25</v>
      </c>
      <c r="B28" s="260" t="s">
        <v>17</v>
      </c>
      <c r="C28" s="261" t="s">
        <v>51</v>
      </c>
      <c r="D28" s="262">
        <v>2367</v>
      </c>
      <c r="E28" s="271">
        <v>147.9375</v>
      </c>
      <c r="F28" s="263">
        <v>131</v>
      </c>
      <c r="G28" s="263">
        <v>117</v>
      </c>
      <c r="H28" s="263">
        <v>166</v>
      </c>
      <c r="I28" s="263">
        <v>159</v>
      </c>
      <c r="J28" s="267">
        <v>127</v>
      </c>
      <c r="K28" s="267">
        <v>208</v>
      </c>
      <c r="L28" s="267">
        <v>117</v>
      </c>
      <c r="M28" s="267">
        <v>141</v>
      </c>
      <c r="N28" s="264">
        <v>158</v>
      </c>
      <c r="O28" s="264">
        <v>111</v>
      </c>
      <c r="P28" s="264">
        <v>143</v>
      </c>
      <c r="Q28" s="264">
        <v>154</v>
      </c>
      <c r="R28" s="265">
        <v>140</v>
      </c>
      <c r="S28" s="265">
        <v>159</v>
      </c>
      <c r="T28" s="265">
        <v>157</v>
      </c>
      <c r="U28" s="265">
        <v>179</v>
      </c>
    </row>
    <row r="29" spans="1:21" ht="18">
      <c r="A29" s="275">
        <v>26</v>
      </c>
      <c r="B29" s="260" t="s">
        <v>17</v>
      </c>
      <c r="C29" s="261" t="s">
        <v>113</v>
      </c>
      <c r="D29" s="262">
        <v>2367</v>
      </c>
      <c r="E29" s="271">
        <v>147.9375</v>
      </c>
      <c r="F29" s="263">
        <v>138</v>
      </c>
      <c r="G29" s="263">
        <v>145</v>
      </c>
      <c r="H29" s="263">
        <v>144</v>
      </c>
      <c r="I29" s="263">
        <v>124</v>
      </c>
      <c r="J29" s="267">
        <v>139</v>
      </c>
      <c r="K29" s="267">
        <v>135</v>
      </c>
      <c r="L29" s="267">
        <v>135</v>
      </c>
      <c r="M29" s="267">
        <v>146</v>
      </c>
      <c r="N29" s="264">
        <v>126</v>
      </c>
      <c r="O29" s="264">
        <v>146</v>
      </c>
      <c r="P29" s="264">
        <v>177</v>
      </c>
      <c r="Q29" s="264">
        <v>170</v>
      </c>
      <c r="R29" s="265">
        <v>176</v>
      </c>
      <c r="S29" s="265">
        <v>166</v>
      </c>
      <c r="T29" s="265">
        <v>147</v>
      </c>
      <c r="U29" s="265">
        <v>153</v>
      </c>
    </row>
    <row r="30" spans="1:21" ht="18">
      <c r="A30" s="275">
        <v>27</v>
      </c>
      <c r="B30" s="308" t="s">
        <v>14</v>
      </c>
      <c r="C30" s="261" t="s">
        <v>34</v>
      </c>
      <c r="D30" s="262">
        <v>2268</v>
      </c>
      <c r="E30" s="271">
        <v>141.75</v>
      </c>
      <c r="F30" s="263">
        <v>147</v>
      </c>
      <c r="G30" s="263">
        <v>183</v>
      </c>
      <c r="H30" s="263">
        <v>123</v>
      </c>
      <c r="I30" s="263">
        <v>145</v>
      </c>
      <c r="J30" s="267">
        <v>149</v>
      </c>
      <c r="K30" s="267">
        <v>120</v>
      </c>
      <c r="L30" s="267">
        <v>114</v>
      </c>
      <c r="M30" s="267">
        <v>110</v>
      </c>
      <c r="N30" s="264">
        <v>157</v>
      </c>
      <c r="O30" s="264">
        <v>151</v>
      </c>
      <c r="P30" s="264">
        <v>137</v>
      </c>
      <c r="Q30" s="264">
        <v>139</v>
      </c>
      <c r="R30" s="265">
        <v>178</v>
      </c>
      <c r="S30" s="265">
        <v>157</v>
      </c>
      <c r="T30" s="265">
        <v>129</v>
      </c>
      <c r="U30" s="265">
        <v>129</v>
      </c>
    </row>
    <row r="31" spans="1:21" ht="18">
      <c r="A31" s="275">
        <v>28</v>
      </c>
      <c r="B31" s="308" t="s">
        <v>15</v>
      </c>
      <c r="C31" s="261" t="s">
        <v>89</v>
      </c>
      <c r="D31" s="262">
        <v>549</v>
      </c>
      <c r="E31" s="271">
        <v>137.25</v>
      </c>
      <c r="F31" s="263">
        <v>0</v>
      </c>
      <c r="G31" s="263">
        <v>0</v>
      </c>
      <c r="H31" s="263">
        <v>0</v>
      </c>
      <c r="I31" s="263">
        <v>0</v>
      </c>
      <c r="J31" s="267">
        <v>121</v>
      </c>
      <c r="K31" s="267">
        <v>154</v>
      </c>
      <c r="L31" s="267">
        <v>138</v>
      </c>
      <c r="M31" s="267">
        <v>136</v>
      </c>
      <c r="N31" s="264">
        <v>0</v>
      </c>
      <c r="O31" s="264">
        <v>0</v>
      </c>
      <c r="P31" s="264">
        <v>0</v>
      </c>
      <c r="Q31" s="264">
        <v>0</v>
      </c>
      <c r="R31" s="265">
        <v>0</v>
      </c>
      <c r="S31" s="265">
        <v>0</v>
      </c>
      <c r="T31" s="265">
        <v>0</v>
      </c>
      <c r="U31" s="265">
        <v>0</v>
      </c>
    </row>
    <row r="32" spans="1:17" ht="18">
      <c r="A32" s="284"/>
      <c r="B32" s="266"/>
      <c r="C32" s="285"/>
      <c r="D32" s="286"/>
      <c r="E32" s="287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</row>
    <row r="33" spans="1:17" ht="18">
      <c r="A33" s="284"/>
      <c r="B33" s="266"/>
      <c r="C33" s="285"/>
      <c r="D33" s="286"/>
      <c r="E33" s="287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</row>
    <row r="34" spans="1:17" ht="23.25">
      <c r="A34" s="284"/>
      <c r="B34" s="273" t="s">
        <v>110</v>
      </c>
      <c r="C34" s="285"/>
      <c r="D34" s="286"/>
      <c r="E34" s="287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</row>
    <row r="35" spans="2:17" ht="12.75">
      <c r="B35" s="266"/>
      <c r="C35" s="266"/>
      <c r="D35" s="277"/>
      <c r="E35" s="277"/>
      <c r="F35" s="277"/>
      <c r="G35" s="277"/>
      <c r="H35" s="277"/>
      <c r="I35" s="277"/>
      <c r="J35" s="283"/>
      <c r="K35" s="283"/>
      <c r="L35" s="283"/>
      <c r="M35" s="283"/>
      <c r="N35" s="277"/>
      <c r="O35" s="277"/>
      <c r="P35" s="277"/>
      <c r="Q35" s="277"/>
    </row>
    <row r="36" spans="2:18" ht="18">
      <c r="B36" s="259" t="s">
        <v>108</v>
      </c>
      <c r="C36" s="259" t="s">
        <v>107</v>
      </c>
      <c r="D36" s="276" t="s">
        <v>106</v>
      </c>
      <c r="E36" s="276" t="s">
        <v>100</v>
      </c>
      <c r="F36" s="322" t="s">
        <v>96</v>
      </c>
      <c r="G36" s="322"/>
      <c r="H36" s="322"/>
      <c r="I36" s="322"/>
      <c r="J36" s="323" t="s">
        <v>97</v>
      </c>
      <c r="K36" s="323"/>
      <c r="L36" s="323"/>
      <c r="M36" s="323"/>
      <c r="N36" s="322" t="s">
        <v>98</v>
      </c>
      <c r="O36" s="322"/>
      <c r="P36" s="322"/>
      <c r="Q36" s="322"/>
      <c r="R36" s="274" t="s">
        <v>99</v>
      </c>
    </row>
    <row r="37" spans="1:21" ht="18">
      <c r="A37" s="275">
        <v>1</v>
      </c>
      <c r="B37" s="289" t="s">
        <v>24</v>
      </c>
      <c r="C37" s="269" t="s">
        <v>93</v>
      </c>
      <c r="D37" s="278">
        <v>1861</v>
      </c>
      <c r="E37" s="279">
        <v>155.08333333333334</v>
      </c>
      <c r="F37" s="280">
        <v>0</v>
      </c>
      <c r="G37" s="280">
        <v>0</v>
      </c>
      <c r="H37" s="280">
        <v>0</v>
      </c>
      <c r="I37" s="280">
        <v>0</v>
      </c>
      <c r="J37" s="281">
        <v>203</v>
      </c>
      <c r="K37" s="281">
        <v>149</v>
      </c>
      <c r="L37" s="281">
        <v>200</v>
      </c>
      <c r="M37" s="281">
        <v>156</v>
      </c>
      <c r="N37" s="282">
        <v>173</v>
      </c>
      <c r="O37" s="282">
        <v>128</v>
      </c>
      <c r="P37" s="282">
        <v>119</v>
      </c>
      <c r="Q37" s="306">
        <v>126</v>
      </c>
      <c r="R37" s="307">
        <v>165</v>
      </c>
      <c r="S37" s="307">
        <v>122</v>
      </c>
      <c r="T37" s="307">
        <v>153</v>
      </c>
      <c r="U37" s="307">
        <v>167</v>
      </c>
    </row>
    <row r="38" spans="1:21" ht="18">
      <c r="A38" s="275">
        <v>2</v>
      </c>
      <c r="B38" s="289" t="s">
        <v>68</v>
      </c>
      <c r="C38" s="269" t="s">
        <v>69</v>
      </c>
      <c r="D38" s="278">
        <v>1859</v>
      </c>
      <c r="E38" s="279">
        <v>154.91666666666666</v>
      </c>
      <c r="F38" s="280">
        <v>147</v>
      </c>
      <c r="G38" s="280">
        <v>164</v>
      </c>
      <c r="H38" s="280">
        <v>146</v>
      </c>
      <c r="I38" s="280">
        <v>137</v>
      </c>
      <c r="J38" s="281">
        <v>0</v>
      </c>
      <c r="K38" s="281">
        <v>0</v>
      </c>
      <c r="L38" s="281">
        <v>0</v>
      </c>
      <c r="M38" s="281">
        <v>0</v>
      </c>
      <c r="N38" s="282">
        <v>178</v>
      </c>
      <c r="O38" s="282">
        <v>164</v>
      </c>
      <c r="P38" s="282">
        <v>126</v>
      </c>
      <c r="Q38" s="306">
        <v>128</v>
      </c>
      <c r="R38" s="307">
        <v>169</v>
      </c>
      <c r="S38" s="307">
        <v>171</v>
      </c>
      <c r="T38" s="307">
        <v>181</v>
      </c>
      <c r="U38" s="307">
        <v>148</v>
      </c>
    </row>
    <row r="39" spans="1:21" ht="18">
      <c r="A39" s="275">
        <v>3</v>
      </c>
      <c r="B39" s="289" t="s">
        <v>21</v>
      </c>
      <c r="C39" s="269" t="s">
        <v>46</v>
      </c>
      <c r="D39" s="278">
        <v>2457</v>
      </c>
      <c r="E39" s="279">
        <v>153.5625</v>
      </c>
      <c r="F39" s="280">
        <v>141</v>
      </c>
      <c r="G39" s="280">
        <v>137</v>
      </c>
      <c r="H39" s="280">
        <v>146</v>
      </c>
      <c r="I39" s="280">
        <v>166</v>
      </c>
      <c r="J39" s="281">
        <v>115</v>
      </c>
      <c r="K39" s="281">
        <v>166</v>
      </c>
      <c r="L39" s="281">
        <v>162</v>
      </c>
      <c r="M39" s="281">
        <v>132</v>
      </c>
      <c r="N39" s="282">
        <v>139</v>
      </c>
      <c r="O39" s="282">
        <v>170</v>
      </c>
      <c r="P39" s="282">
        <v>162</v>
      </c>
      <c r="Q39" s="306">
        <v>168</v>
      </c>
      <c r="R39" s="307">
        <v>173</v>
      </c>
      <c r="S39" s="307">
        <v>195</v>
      </c>
      <c r="T39" s="307">
        <v>147</v>
      </c>
      <c r="U39" s="307">
        <v>138</v>
      </c>
    </row>
    <row r="40" spans="1:21" ht="18">
      <c r="A40" s="275">
        <v>4</v>
      </c>
      <c r="B40" s="289" t="s">
        <v>68</v>
      </c>
      <c r="C40" s="269" t="s">
        <v>90</v>
      </c>
      <c r="D40" s="278">
        <v>1789</v>
      </c>
      <c r="E40" s="279">
        <v>149.08333333333334</v>
      </c>
      <c r="F40" s="280">
        <v>0</v>
      </c>
      <c r="G40" s="280">
        <v>0</v>
      </c>
      <c r="H40" s="280">
        <v>0</v>
      </c>
      <c r="I40" s="280">
        <v>0</v>
      </c>
      <c r="J40" s="281">
        <v>110</v>
      </c>
      <c r="K40" s="281">
        <v>91</v>
      </c>
      <c r="L40" s="281">
        <v>139</v>
      </c>
      <c r="M40" s="281">
        <v>146</v>
      </c>
      <c r="N40" s="282">
        <v>177</v>
      </c>
      <c r="O40" s="282">
        <v>178</v>
      </c>
      <c r="P40" s="282">
        <v>154</v>
      </c>
      <c r="Q40" s="306">
        <v>146</v>
      </c>
      <c r="R40" s="307">
        <v>134</v>
      </c>
      <c r="S40" s="307">
        <v>132</v>
      </c>
      <c r="T40" s="307">
        <v>173</v>
      </c>
      <c r="U40" s="307">
        <v>209</v>
      </c>
    </row>
    <row r="41" spans="1:21" ht="18">
      <c r="A41" s="275">
        <v>5</v>
      </c>
      <c r="B41" s="289" t="s">
        <v>18</v>
      </c>
      <c r="C41" s="269" t="s">
        <v>37</v>
      </c>
      <c r="D41" s="278">
        <v>588</v>
      </c>
      <c r="E41" s="279">
        <v>147</v>
      </c>
      <c r="F41" s="280">
        <v>139</v>
      </c>
      <c r="G41" s="280">
        <v>123</v>
      </c>
      <c r="H41" s="280">
        <v>125</v>
      </c>
      <c r="I41" s="280">
        <v>201</v>
      </c>
      <c r="J41" s="281">
        <v>0</v>
      </c>
      <c r="K41" s="281">
        <v>0</v>
      </c>
      <c r="L41" s="281">
        <v>0</v>
      </c>
      <c r="M41" s="281">
        <v>0</v>
      </c>
      <c r="N41" s="282">
        <v>0</v>
      </c>
      <c r="O41" s="282">
        <v>0</v>
      </c>
      <c r="P41" s="282">
        <v>0</v>
      </c>
      <c r="Q41" s="306">
        <v>0</v>
      </c>
      <c r="R41" s="307">
        <v>0</v>
      </c>
      <c r="S41" s="307">
        <v>0</v>
      </c>
      <c r="T41" s="307">
        <v>0</v>
      </c>
      <c r="U41" s="307">
        <v>0</v>
      </c>
    </row>
    <row r="42" spans="1:21" ht="18">
      <c r="A42" s="275">
        <v>6</v>
      </c>
      <c r="B42" s="289" t="s">
        <v>19</v>
      </c>
      <c r="C42" s="269" t="s">
        <v>111</v>
      </c>
      <c r="D42" s="278">
        <v>585</v>
      </c>
      <c r="E42" s="279">
        <v>146.25</v>
      </c>
      <c r="F42" s="280">
        <v>0</v>
      </c>
      <c r="G42" s="280">
        <v>0</v>
      </c>
      <c r="H42" s="280">
        <v>0</v>
      </c>
      <c r="I42" s="280">
        <v>0</v>
      </c>
      <c r="J42" s="281">
        <v>0</v>
      </c>
      <c r="K42" s="281">
        <v>0</v>
      </c>
      <c r="L42" s="281">
        <v>0</v>
      </c>
      <c r="M42" s="281">
        <v>0</v>
      </c>
      <c r="N42" s="282">
        <v>0</v>
      </c>
      <c r="O42" s="282">
        <v>0</v>
      </c>
      <c r="P42" s="282">
        <v>0</v>
      </c>
      <c r="Q42" s="306">
        <v>0</v>
      </c>
      <c r="R42" s="307">
        <v>125</v>
      </c>
      <c r="S42" s="307">
        <v>172</v>
      </c>
      <c r="T42" s="307">
        <v>151</v>
      </c>
      <c r="U42" s="307">
        <v>137</v>
      </c>
    </row>
    <row r="43" spans="1:21" ht="18">
      <c r="A43" s="275">
        <v>7</v>
      </c>
      <c r="B43" s="289" t="s">
        <v>18</v>
      </c>
      <c r="C43" s="269" t="s">
        <v>39</v>
      </c>
      <c r="D43" s="278">
        <v>2332</v>
      </c>
      <c r="E43" s="279">
        <v>145.75</v>
      </c>
      <c r="F43" s="280">
        <v>132</v>
      </c>
      <c r="G43" s="280">
        <v>151</v>
      </c>
      <c r="H43" s="280">
        <v>123</v>
      </c>
      <c r="I43" s="280">
        <v>136</v>
      </c>
      <c r="J43" s="281">
        <v>155</v>
      </c>
      <c r="K43" s="281">
        <v>146</v>
      </c>
      <c r="L43" s="281">
        <v>202</v>
      </c>
      <c r="M43" s="281">
        <v>157</v>
      </c>
      <c r="N43" s="282">
        <v>140</v>
      </c>
      <c r="O43" s="282">
        <v>160</v>
      </c>
      <c r="P43" s="282">
        <v>122</v>
      </c>
      <c r="Q43" s="306">
        <v>156</v>
      </c>
      <c r="R43" s="307">
        <v>104</v>
      </c>
      <c r="S43" s="307">
        <v>186</v>
      </c>
      <c r="T43" s="307">
        <v>134</v>
      </c>
      <c r="U43" s="307">
        <v>128</v>
      </c>
    </row>
    <row r="44" spans="1:21" ht="18">
      <c r="A44" s="275">
        <v>8</v>
      </c>
      <c r="B44" s="289" t="s">
        <v>59</v>
      </c>
      <c r="C44" s="269" t="s">
        <v>92</v>
      </c>
      <c r="D44" s="278">
        <v>1165</v>
      </c>
      <c r="E44" s="279">
        <v>145.625</v>
      </c>
      <c r="F44" s="280">
        <v>0</v>
      </c>
      <c r="G44" s="280">
        <v>0</v>
      </c>
      <c r="H44" s="280">
        <v>0</v>
      </c>
      <c r="I44" s="280">
        <v>0</v>
      </c>
      <c r="J44" s="281">
        <v>114</v>
      </c>
      <c r="K44" s="281">
        <v>169</v>
      </c>
      <c r="L44" s="281">
        <v>161</v>
      </c>
      <c r="M44" s="281">
        <v>175</v>
      </c>
      <c r="N44" s="282">
        <v>0</v>
      </c>
      <c r="O44" s="282">
        <v>0</v>
      </c>
      <c r="P44" s="282">
        <v>0</v>
      </c>
      <c r="Q44" s="306">
        <v>0</v>
      </c>
      <c r="R44" s="307">
        <v>150</v>
      </c>
      <c r="S44" s="307">
        <v>132</v>
      </c>
      <c r="T44" s="307">
        <v>130</v>
      </c>
      <c r="U44" s="307">
        <v>134</v>
      </c>
    </row>
    <row r="45" spans="1:21" ht="18">
      <c r="A45" s="275">
        <v>9</v>
      </c>
      <c r="B45" s="289" t="s">
        <v>24</v>
      </c>
      <c r="C45" s="269" t="s">
        <v>64</v>
      </c>
      <c r="D45" s="278">
        <v>2287</v>
      </c>
      <c r="E45" s="279">
        <v>142.9375</v>
      </c>
      <c r="F45" s="280">
        <v>136</v>
      </c>
      <c r="G45" s="280">
        <v>149</v>
      </c>
      <c r="H45" s="280">
        <v>113</v>
      </c>
      <c r="I45" s="280">
        <v>134</v>
      </c>
      <c r="J45" s="281">
        <v>158</v>
      </c>
      <c r="K45" s="281">
        <v>125</v>
      </c>
      <c r="L45" s="281">
        <v>145</v>
      </c>
      <c r="M45" s="281">
        <v>123</v>
      </c>
      <c r="N45" s="282">
        <v>108</v>
      </c>
      <c r="O45" s="282">
        <v>133</v>
      </c>
      <c r="P45" s="282">
        <v>185</v>
      </c>
      <c r="Q45" s="306">
        <v>145</v>
      </c>
      <c r="R45" s="307">
        <v>158</v>
      </c>
      <c r="S45" s="307">
        <v>139</v>
      </c>
      <c r="T45" s="307">
        <v>174</v>
      </c>
      <c r="U45" s="307">
        <v>162</v>
      </c>
    </row>
    <row r="46" spans="1:21" ht="18">
      <c r="A46" s="275">
        <v>10</v>
      </c>
      <c r="B46" s="289" t="s">
        <v>19</v>
      </c>
      <c r="C46" s="269" t="s">
        <v>40</v>
      </c>
      <c r="D46" s="278">
        <v>2265</v>
      </c>
      <c r="E46" s="279">
        <v>141.5625</v>
      </c>
      <c r="F46" s="280">
        <v>151</v>
      </c>
      <c r="G46" s="280">
        <v>117</v>
      </c>
      <c r="H46" s="280">
        <v>106</v>
      </c>
      <c r="I46" s="280">
        <v>118</v>
      </c>
      <c r="J46" s="281">
        <v>155</v>
      </c>
      <c r="K46" s="281">
        <v>111</v>
      </c>
      <c r="L46" s="281">
        <v>198</v>
      </c>
      <c r="M46" s="281">
        <v>157</v>
      </c>
      <c r="N46" s="282">
        <v>133</v>
      </c>
      <c r="O46" s="282">
        <v>169</v>
      </c>
      <c r="P46" s="282">
        <v>160</v>
      </c>
      <c r="Q46" s="306">
        <v>149</v>
      </c>
      <c r="R46" s="307">
        <v>137</v>
      </c>
      <c r="S46" s="307">
        <v>112</v>
      </c>
      <c r="T46" s="307">
        <v>139</v>
      </c>
      <c r="U46" s="307">
        <v>153</v>
      </c>
    </row>
    <row r="47" spans="1:21" ht="18">
      <c r="A47" s="275">
        <v>11</v>
      </c>
      <c r="B47" s="289" t="s">
        <v>23</v>
      </c>
      <c r="C47" s="269" t="s">
        <v>57</v>
      </c>
      <c r="D47" s="278">
        <v>2229</v>
      </c>
      <c r="E47" s="279">
        <v>139.3125</v>
      </c>
      <c r="F47" s="280">
        <v>167</v>
      </c>
      <c r="G47" s="280">
        <v>138</v>
      </c>
      <c r="H47" s="280">
        <v>157</v>
      </c>
      <c r="I47" s="280">
        <v>119</v>
      </c>
      <c r="J47" s="281">
        <v>128</v>
      </c>
      <c r="K47" s="281">
        <v>130</v>
      </c>
      <c r="L47" s="281">
        <v>106</v>
      </c>
      <c r="M47" s="281">
        <v>100</v>
      </c>
      <c r="N47" s="282">
        <v>130</v>
      </c>
      <c r="O47" s="282">
        <v>160</v>
      </c>
      <c r="P47" s="282">
        <v>142</v>
      </c>
      <c r="Q47" s="306">
        <v>159</v>
      </c>
      <c r="R47" s="307">
        <v>162</v>
      </c>
      <c r="S47" s="307">
        <v>128</v>
      </c>
      <c r="T47" s="307">
        <v>159</v>
      </c>
      <c r="U47" s="307">
        <v>144</v>
      </c>
    </row>
    <row r="48" spans="1:21" ht="18">
      <c r="A48" s="275">
        <v>12</v>
      </c>
      <c r="B48" s="289" t="s">
        <v>22</v>
      </c>
      <c r="C48" s="269" t="s">
        <v>47</v>
      </c>
      <c r="D48" s="278">
        <v>2206</v>
      </c>
      <c r="E48" s="279">
        <v>137.875</v>
      </c>
      <c r="F48" s="280">
        <v>146</v>
      </c>
      <c r="G48" s="280">
        <v>132</v>
      </c>
      <c r="H48" s="280">
        <v>135</v>
      </c>
      <c r="I48" s="280">
        <v>155</v>
      </c>
      <c r="J48" s="281">
        <v>122</v>
      </c>
      <c r="K48" s="281">
        <v>137</v>
      </c>
      <c r="L48" s="281">
        <v>126</v>
      </c>
      <c r="M48" s="281">
        <v>136</v>
      </c>
      <c r="N48" s="282">
        <v>122</v>
      </c>
      <c r="O48" s="282">
        <v>161</v>
      </c>
      <c r="P48" s="282">
        <v>125</v>
      </c>
      <c r="Q48" s="306">
        <v>146</v>
      </c>
      <c r="R48" s="307">
        <v>130</v>
      </c>
      <c r="S48" s="307">
        <v>134</v>
      </c>
      <c r="T48" s="307">
        <v>127</v>
      </c>
      <c r="U48" s="307">
        <v>172</v>
      </c>
    </row>
    <row r="49" spans="1:21" ht="18">
      <c r="A49" s="275">
        <v>13</v>
      </c>
      <c r="B49" s="289" t="s">
        <v>18</v>
      </c>
      <c r="C49" s="269" t="s">
        <v>38</v>
      </c>
      <c r="D49" s="278">
        <v>2200</v>
      </c>
      <c r="E49" s="279">
        <v>137.5</v>
      </c>
      <c r="F49" s="280">
        <v>95</v>
      </c>
      <c r="G49" s="280">
        <v>133</v>
      </c>
      <c r="H49" s="280">
        <v>178</v>
      </c>
      <c r="I49" s="280">
        <v>151</v>
      </c>
      <c r="J49" s="281">
        <v>110</v>
      </c>
      <c r="K49" s="281">
        <v>156</v>
      </c>
      <c r="L49" s="281">
        <v>129</v>
      </c>
      <c r="M49" s="281">
        <v>119</v>
      </c>
      <c r="N49" s="282">
        <v>147</v>
      </c>
      <c r="O49" s="282">
        <v>154</v>
      </c>
      <c r="P49" s="282">
        <v>133</v>
      </c>
      <c r="Q49" s="306">
        <v>161</v>
      </c>
      <c r="R49" s="307">
        <v>162</v>
      </c>
      <c r="S49" s="307">
        <v>130</v>
      </c>
      <c r="T49" s="307">
        <v>127</v>
      </c>
      <c r="U49" s="307">
        <v>115</v>
      </c>
    </row>
    <row r="50" spans="1:21" ht="18">
      <c r="A50" s="275">
        <v>14</v>
      </c>
      <c r="B50" s="289" t="s">
        <v>59</v>
      </c>
      <c r="C50" s="269" t="s">
        <v>62</v>
      </c>
      <c r="D50" s="278">
        <v>2146</v>
      </c>
      <c r="E50" s="279">
        <v>134.125</v>
      </c>
      <c r="F50" s="280">
        <v>118</v>
      </c>
      <c r="G50" s="280">
        <v>143</v>
      </c>
      <c r="H50" s="280">
        <v>110</v>
      </c>
      <c r="I50" s="280">
        <v>129</v>
      </c>
      <c r="J50" s="281">
        <v>137</v>
      </c>
      <c r="K50" s="281">
        <v>154</v>
      </c>
      <c r="L50" s="281">
        <v>159</v>
      </c>
      <c r="M50" s="281">
        <v>118</v>
      </c>
      <c r="N50" s="282">
        <v>150</v>
      </c>
      <c r="O50" s="282">
        <v>121</v>
      </c>
      <c r="P50" s="282">
        <v>126</v>
      </c>
      <c r="Q50" s="306">
        <v>114</v>
      </c>
      <c r="R50" s="307">
        <v>145</v>
      </c>
      <c r="S50" s="307">
        <v>150</v>
      </c>
      <c r="T50" s="307">
        <v>150</v>
      </c>
      <c r="U50" s="307">
        <v>122</v>
      </c>
    </row>
    <row r="51" spans="1:21" ht="18">
      <c r="A51" s="275">
        <v>15</v>
      </c>
      <c r="B51" s="289" t="s">
        <v>22</v>
      </c>
      <c r="C51" s="269" t="s">
        <v>48</v>
      </c>
      <c r="D51" s="278">
        <v>2144</v>
      </c>
      <c r="E51" s="279">
        <v>134</v>
      </c>
      <c r="F51" s="280">
        <v>93</v>
      </c>
      <c r="G51" s="280">
        <v>138</v>
      </c>
      <c r="H51" s="280">
        <v>108</v>
      </c>
      <c r="I51" s="280">
        <v>119</v>
      </c>
      <c r="J51" s="281">
        <v>126</v>
      </c>
      <c r="K51" s="281">
        <v>154</v>
      </c>
      <c r="L51" s="281">
        <v>140</v>
      </c>
      <c r="M51" s="281">
        <v>109</v>
      </c>
      <c r="N51" s="282">
        <v>149</v>
      </c>
      <c r="O51" s="282">
        <v>116</v>
      </c>
      <c r="P51" s="282">
        <v>168</v>
      </c>
      <c r="Q51" s="306">
        <v>141</v>
      </c>
      <c r="R51" s="307">
        <v>156</v>
      </c>
      <c r="S51" s="307">
        <v>153</v>
      </c>
      <c r="T51" s="307">
        <v>119</v>
      </c>
      <c r="U51" s="307">
        <v>155</v>
      </c>
    </row>
    <row r="52" spans="1:21" ht="18">
      <c r="A52" s="275">
        <v>16</v>
      </c>
      <c r="B52" s="289" t="s">
        <v>19</v>
      </c>
      <c r="C52" s="269" t="s">
        <v>41</v>
      </c>
      <c r="D52" s="278">
        <v>2122</v>
      </c>
      <c r="E52" s="279">
        <v>132.625</v>
      </c>
      <c r="F52" s="280">
        <v>121</v>
      </c>
      <c r="G52" s="280">
        <v>143</v>
      </c>
      <c r="H52" s="280">
        <v>165</v>
      </c>
      <c r="I52" s="280">
        <v>149</v>
      </c>
      <c r="J52" s="281">
        <v>99</v>
      </c>
      <c r="K52" s="281">
        <v>120</v>
      </c>
      <c r="L52" s="281">
        <v>162</v>
      </c>
      <c r="M52" s="281">
        <v>130</v>
      </c>
      <c r="N52" s="282">
        <v>130</v>
      </c>
      <c r="O52" s="282">
        <v>113</v>
      </c>
      <c r="P52" s="282">
        <v>135</v>
      </c>
      <c r="Q52" s="306">
        <v>129</v>
      </c>
      <c r="R52" s="307">
        <v>121</v>
      </c>
      <c r="S52" s="307">
        <v>146</v>
      </c>
      <c r="T52" s="307">
        <v>134</v>
      </c>
      <c r="U52" s="307">
        <v>125</v>
      </c>
    </row>
    <row r="53" spans="1:21" ht="18">
      <c r="A53" s="275">
        <v>17</v>
      </c>
      <c r="B53" s="289" t="s">
        <v>68</v>
      </c>
      <c r="C53" s="269" t="s">
        <v>70</v>
      </c>
      <c r="D53" s="278">
        <v>2086</v>
      </c>
      <c r="E53" s="279">
        <v>130.375</v>
      </c>
      <c r="F53" s="280">
        <v>133</v>
      </c>
      <c r="G53" s="280">
        <v>133</v>
      </c>
      <c r="H53" s="280">
        <v>143</v>
      </c>
      <c r="I53" s="280">
        <v>148</v>
      </c>
      <c r="J53" s="281">
        <v>123</v>
      </c>
      <c r="K53" s="281">
        <v>109</v>
      </c>
      <c r="L53" s="281">
        <v>142</v>
      </c>
      <c r="M53" s="281">
        <v>124</v>
      </c>
      <c r="N53" s="282">
        <v>93</v>
      </c>
      <c r="O53" s="282">
        <v>143</v>
      </c>
      <c r="P53" s="282">
        <v>165</v>
      </c>
      <c r="Q53" s="306">
        <v>113</v>
      </c>
      <c r="R53" s="307">
        <v>110</v>
      </c>
      <c r="S53" s="307">
        <v>153</v>
      </c>
      <c r="T53" s="307">
        <v>135</v>
      </c>
      <c r="U53" s="307">
        <v>119</v>
      </c>
    </row>
    <row r="54" spans="1:21" ht="18">
      <c r="A54" s="275">
        <v>18</v>
      </c>
      <c r="B54" s="289" t="s">
        <v>23</v>
      </c>
      <c r="C54" s="269" t="s">
        <v>58</v>
      </c>
      <c r="D54" s="278">
        <v>2038</v>
      </c>
      <c r="E54" s="279">
        <v>127.375</v>
      </c>
      <c r="F54" s="280">
        <v>126</v>
      </c>
      <c r="G54" s="280">
        <v>124</v>
      </c>
      <c r="H54" s="280">
        <v>146</v>
      </c>
      <c r="I54" s="280">
        <v>126</v>
      </c>
      <c r="J54" s="281">
        <v>106</v>
      </c>
      <c r="K54" s="281">
        <v>106</v>
      </c>
      <c r="L54" s="281">
        <v>102</v>
      </c>
      <c r="M54" s="281">
        <v>111</v>
      </c>
      <c r="N54" s="282">
        <v>148</v>
      </c>
      <c r="O54" s="282">
        <v>138</v>
      </c>
      <c r="P54" s="282">
        <v>126</v>
      </c>
      <c r="Q54" s="306">
        <v>136</v>
      </c>
      <c r="R54" s="307">
        <v>182</v>
      </c>
      <c r="S54" s="307">
        <v>141</v>
      </c>
      <c r="T54" s="307">
        <v>116</v>
      </c>
      <c r="U54" s="307">
        <v>104</v>
      </c>
    </row>
    <row r="55" spans="1:21" ht="18">
      <c r="A55" s="275">
        <v>19</v>
      </c>
      <c r="B55" s="289" t="s">
        <v>19</v>
      </c>
      <c r="C55" s="269" t="s">
        <v>42</v>
      </c>
      <c r="D55" s="278">
        <v>1517</v>
      </c>
      <c r="E55" s="279">
        <v>126.41666666666667</v>
      </c>
      <c r="F55" s="280">
        <v>135</v>
      </c>
      <c r="G55" s="280">
        <v>134</v>
      </c>
      <c r="H55" s="280">
        <v>90</v>
      </c>
      <c r="I55" s="280">
        <v>130</v>
      </c>
      <c r="J55" s="281">
        <v>143</v>
      </c>
      <c r="K55" s="281">
        <v>138</v>
      </c>
      <c r="L55" s="281">
        <v>132</v>
      </c>
      <c r="M55" s="281">
        <v>134</v>
      </c>
      <c r="N55" s="282">
        <v>118</v>
      </c>
      <c r="O55" s="282">
        <v>110</v>
      </c>
      <c r="P55" s="282">
        <v>131</v>
      </c>
      <c r="Q55" s="306">
        <v>122</v>
      </c>
      <c r="R55" s="307">
        <v>0</v>
      </c>
      <c r="S55" s="307">
        <v>0</v>
      </c>
      <c r="T55" s="307">
        <v>0</v>
      </c>
      <c r="U55" s="307">
        <v>0</v>
      </c>
    </row>
    <row r="56" spans="1:21" ht="18">
      <c r="A56" s="275">
        <v>20</v>
      </c>
      <c r="B56" s="289" t="s">
        <v>21</v>
      </c>
      <c r="C56" s="269" t="s">
        <v>45</v>
      </c>
      <c r="D56" s="278">
        <v>1961</v>
      </c>
      <c r="E56" s="279">
        <v>122.5625</v>
      </c>
      <c r="F56" s="280">
        <v>136</v>
      </c>
      <c r="G56" s="280">
        <v>136</v>
      </c>
      <c r="H56" s="280">
        <v>159</v>
      </c>
      <c r="I56" s="280">
        <v>92</v>
      </c>
      <c r="J56" s="281">
        <v>137</v>
      </c>
      <c r="K56" s="281">
        <v>124</v>
      </c>
      <c r="L56" s="281">
        <v>111</v>
      </c>
      <c r="M56" s="281">
        <v>122</v>
      </c>
      <c r="N56" s="282">
        <v>93</v>
      </c>
      <c r="O56" s="282">
        <v>113</v>
      </c>
      <c r="P56" s="282">
        <v>130</v>
      </c>
      <c r="Q56" s="306">
        <v>123</v>
      </c>
      <c r="R56" s="307">
        <v>116</v>
      </c>
      <c r="S56" s="307">
        <v>145</v>
      </c>
      <c r="T56" s="307">
        <v>84</v>
      </c>
      <c r="U56" s="307">
        <v>140</v>
      </c>
    </row>
    <row r="57" spans="1:21" ht="18">
      <c r="A57" s="275">
        <v>21</v>
      </c>
      <c r="B57" s="289" t="s">
        <v>59</v>
      </c>
      <c r="C57" s="269" t="s">
        <v>60</v>
      </c>
      <c r="D57" s="278">
        <v>1457</v>
      </c>
      <c r="E57" s="279">
        <v>121.41666666666667</v>
      </c>
      <c r="F57" s="280">
        <v>121</v>
      </c>
      <c r="G57" s="280">
        <v>152</v>
      </c>
      <c r="H57" s="280">
        <v>110</v>
      </c>
      <c r="I57" s="280">
        <v>114</v>
      </c>
      <c r="J57" s="281">
        <v>0</v>
      </c>
      <c r="K57" s="281">
        <v>0</v>
      </c>
      <c r="L57" s="281">
        <v>0</v>
      </c>
      <c r="M57" s="281">
        <v>0</v>
      </c>
      <c r="N57" s="282">
        <v>113</v>
      </c>
      <c r="O57" s="282">
        <v>101</v>
      </c>
      <c r="P57" s="282">
        <v>157</v>
      </c>
      <c r="Q57" s="306">
        <v>129</v>
      </c>
      <c r="R57" s="307">
        <v>130</v>
      </c>
      <c r="S57" s="307">
        <v>117</v>
      </c>
      <c r="T57" s="307">
        <v>121</v>
      </c>
      <c r="U57" s="307">
        <v>92</v>
      </c>
    </row>
    <row r="58" spans="1:21" ht="18">
      <c r="A58" s="275">
        <v>22</v>
      </c>
      <c r="B58" s="289" t="s">
        <v>23</v>
      </c>
      <c r="C58" s="269" t="s">
        <v>56</v>
      </c>
      <c r="D58" s="278">
        <v>1888</v>
      </c>
      <c r="E58" s="279">
        <v>118</v>
      </c>
      <c r="F58" s="280">
        <v>114</v>
      </c>
      <c r="G58" s="280">
        <v>136</v>
      </c>
      <c r="H58" s="280">
        <v>144</v>
      </c>
      <c r="I58" s="280">
        <v>83</v>
      </c>
      <c r="J58" s="281">
        <v>137</v>
      </c>
      <c r="K58" s="281">
        <v>146</v>
      </c>
      <c r="L58" s="281">
        <v>103</v>
      </c>
      <c r="M58" s="281">
        <v>90</v>
      </c>
      <c r="N58" s="282">
        <v>108</v>
      </c>
      <c r="O58" s="282">
        <v>110</v>
      </c>
      <c r="P58" s="282">
        <v>103</v>
      </c>
      <c r="Q58" s="306">
        <v>134</v>
      </c>
      <c r="R58" s="307">
        <v>129</v>
      </c>
      <c r="S58" s="307">
        <v>97</v>
      </c>
      <c r="T58" s="307">
        <v>118</v>
      </c>
      <c r="U58" s="307">
        <v>136</v>
      </c>
    </row>
    <row r="59" spans="1:21" ht="18">
      <c r="A59" s="275">
        <v>23</v>
      </c>
      <c r="B59" s="289" t="s">
        <v>24</v>
      </c>
      <c r="C59" s="269" t="s">
        <v>65</v>
      </c>
      <c r="D59" s="278">
        <v>1390</v>
      </c>
      <c r="E59" s="279">
        <v>115.83333333333333</v>
      </c>
      <c r="F59" s="280">
        <v>99</v>
      </c>
      <c r="G59" s="280">
        <v>120</v>
      </c>
      <c r="H59" s="280">
        <v>98</v>
      </c>
      <c r="I59" s="280">
        <v>124</v>
      </c>
      <c r="J59" s="281">
        <v>144</v>
      </c>
      <c r="K59" s="281">
        <v>109</v>
      </c>
      <c r="L59" s="281">
        <v>105</v>
      </c>
      <c r="M59" s="281">
        <v>112</v>
      </c>
      <c r="N59" s="282">
        <v>0</v>
      </c>
      <c r="O59" s="282">
        <v>0</v>
      </c>
      <c r="P59" s="282">
        <v>0</v>
      </c>
      <c r="Q59" s="306">
        <v>0</v>
      </c>
      <c r="R59" s="307">
        <v>137</v>
      </c>
      <c r="S59" s="307">
        <v>100</v>
      </c>
      <c r="T59" s="307">
        <v>108</v>
      </c>
      <c r="U59" s="307">
        <v>134</v>
      </c>
    </row>
    <row r="60" spans="1:21" ht="18">
      <c r="A60" s="275">
        <v>24</v>
      </c>
      <c r="B60" s="289" t="s">
        <v>59</v>
      </c>
      <c r="C60" s="269" t="s">
        <v>61</v>
      </c>
      <c r="D60" s="278">
        <v>1361</v>
      </c>
      <c r="E60" s="279">
        <v>113.41666666666667</v>
      </c>
      <c r="F60" s="280">
        <v>104</v>
      </c>
      <c r="G60" s="280">
        <v>94</v>
      </c>
      <c r="H60" s="280">
        <v>111</v>
      </c>
      <c r="I60" s="280">
        <v>111</v>
      </c>
      <c r="J60" s="281">
        <v>100</v>
      </c>
      <c r="K60" s="281">
        <v>116</v>
      </c>
      <c r="L60" s="281">
        <v>112</v>
      </c>
      <c r="M60" s="281">
        <v>141</v>
      </c>
      <c r="N60" s="282">
        <v>154</v>
      </c>
      <c r="O60" s="282">
        <v>92</v>
      </c>
      <c r="P60" s="282">
        <v>103</v>
      </c>
      <c r="Q60" s="306">
        <v>123</v>
      </c>
      <c r="R60" s="307">
        <v>0</v>
      </c>
      <c r="S60" s="307">
        <v>0</v>
      </c>
      <c r="T60" s="307">
        <v>0</v>
      </c>
      <c r="U60" s="307">
        <v>0</v>
      </c>
    </row>
    <row r="61" spans="1:21" ht="18">
      <c r="A61" s="275">
        <v>25</v>
      </c>
      <c r="B61" s="289" t="s">
        <v>24</v>
      </c>
      <c r="C61" s="269" t="s">
        <v>63</v>
      </c>
      <c r="D61" s="278">
        <v>819</v>
      </c>
      <c r="E61" s="279">
        <v>102.375</v>
      </c>
      <c r="F61" s="280">
        <v>107</v>
      </c>
      <c r="G61" s="280">
        <v>107</v>
      </c>
      <c r="H61" s="280">
        <v>102</v>
      </c>
      <c r="I61" s="280">
        <v>124</v>
      </c>
      <c r="J61" s="281">
        <v>0</v>
      </c>
      <c r="K61" s="281">
        <v>0</v>
      </c>
      <c r="L61" s="281">
        <v>0</v>
      </c>
      <c r="M61" s="281">
        <v>0</v>
      </c>
      <c r="N61" s="282">
        <v>91</v>
      </c>
      <c r="O61" s="282">
        <v>93</v>
      </c>
      <c r="P61" s="282">
        <v>100</v>
      </c>
      <c r="Q61" s="306">
        <v>95</v>
      </c>
      <c r="R61" s="307">
        <v>0</v>
      </c>
      <c r="S61" s="307">
        <v>0</v>
      </c>
      <c r="T61" s="307">
        <v>0</v>
      </c>
      <c r="U61" s="307">
        <v>0</v>
      </c>
    </row>
  </sheetData>
  <sheetProtection password="ED2C" sheet="1"/>
  <mergeCells count="6">
    <mergeCell ref="F3:I3"/>
    <mergeCell ref="J3:M3"/>
    <mergeCell ref="N3:Q3"/>
    <mergeCell ref="F36:I36"/>
    <mergeCell ref="J36:M36"/>
    <mergeCell ref="N36:Q3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V56"/>
  <sheetViews>
    <sheetView zoomScale="80" zoomScaleNormal="80" zoomScalePageLayoutView="0" workbookViewId="0" topLeftCell="A1">
      <selection activeCell="C2" sqref="C2:V29"/>
    </sheetView>
  </sheetViews>
  <sheetFormatPr defaultColWidth="9.140625" defaultRowHeight="12.75"/>
  <cols>
    <col min="1" max="1" width="4.00390625" style="0" customWidth="1"/>
    <col min="3" max="3" width="17.28125" style="0" bestFit="1" customWidth="1"/>
    <col min="4" max="4" width="25.57421875" style="0" bestFit="1" customWidth="1"/>
    <col min="5" max="5" width="10.57421875" style="0" bestFit="1" customWidth="1"/>
    <col min="6" max="6" width="17.57421875" style="0" bestFit="1" customWidth="1"/>
    <col min="7" max="7" width="11.421875" style="0" bestFit="1" customWidth="1"/>
  </cols>
  <sheetData>
    <row r="1" spans="3:22" ht="18">
      <c r="C1" s="259" t="s">
        <v>108</v>
      </c>
      <c r="D1" s="259" t="s">
        <v>107</v>
      </c>
      <c r="E1" s="259" t="s">
        <v>106</v>
      </c>
      <c r="F1" s="259" t="s">
        <v>100</v>
      </c>
      <c r="G1" s="322" t="s">
        <v>96</v>
      </c>
      <c r="H1" s="322"/>
      <c r="I1" s="322"/>
      <c r="J1" s="322"/>
      <c r="K1" s="322" t="s">
        <v>97</v>
      </c>
      <c r="L1" s="322"/>
      <c r="M1" s="322"/>
      <c r="N1" s="322"/>
      <c r="O1" s="322" t="s">
        <v>98</v>
      </c>
      <c r="P1" s="322"/>
      <c r="Q1" s="322"/>
      <c r="R1" s="322"/>
      <c r="S1" s="322" t="s">
        <v>99</v>
      </c>
      <c r="T1" s="322"/>
      <c r="U1" s="322"/>
      <c r="V1" s="322"/>
    </row>
    <row r="2" spans="3:22" ht="18">
      <c r="C2" s="260" t="s">
        <v>11</v>
      </c>
      <c r="D2" s="261" t="s">
        <v>26</v>
      </c>
      <c r="E2" s="262">
        <f>SUM($G2:$V2)</f>
        <v>3007</v>
      </c>
      <c r="F2" s="271">
        <f>SUM(G2:V2)/COUNTIF(G2:V2,"&gt;0")</f>
        <v>187.9375</v>
      </c>
      <c r="G2" s="263">
        <f>IF(ISNA(VLOOKUP($D2,'Letní pohár - konečné výsledky'!$B$4:$F$48,2,0)),0,VLOOKUP($D2,'Letní pohár - konečné výsledky'!$B$4:$F$48,2,0))</f>
        <v>169</v>
      </c>
      <c r="H2" s="263">
        <f>IF(ISNA(VLOOKUP($D2,'Letní pohár - konečné výsledky'!$B$4:$F$48,3,0)),0,VLOOKUP($D2,'Letní pohár - konečné výsledky'!$B$4:$F$48,3,0))</f>
        <v>196</v>
      </c>
      <c r="I2" s="263">
        <f>IF(ISNA(VLOOKUP($D2,'Letní pohár - konečné výsledky'!$B$4:$F$48,4,0)),0,VLOOKUP($D2,'Letní pohár - konečné výsledky'!$B$4:$F$48,4,0))</f>
        <v>190</v>
      </c>
      <c r="J2" s="263">
        <f>IF(ISNA(VLOOKUP($D2,'Letní pohár - konečné výsledky'!$B$4:$F$48,5,0)),0,VLOOKUP($D2,'Letní pohár - konečné výsledky'!$B$4:$F$48,5,0))</f>
        <v>145</v>
      </c>
      <c r="K2" s="267">
        <f>IF(ISNA(VLOOKUP($D2,'Letní pohár - konečné výsledky'!$B$100:$F$144,2,0)),0,VLOOKUP($D2,'Letní pohár - konečné výsledky'!$B$100:$F$144,2,0))</f>
        <v>162</v>
      </c>
      <c r="L2" s="267">
        <f>IF(ISNA(VLOOKUP($D2,'Letní pohár - konečné výsledky'!$B$100:$F$144,3,0)),0,VLOOKUP($D2,'Letní pohár - konečné výsledky'!$B$100:$F$144,3,0))</f>
        <v>195</v>
      </c>
      <c r="M2" s="267">
        <f>IF(ISNA(VLOOKUP($D2,'Letní pohár - konečné výsledky'!$B$100:$F$144,4,0)),0,VLOOKUP($D2,'Letní pohár - konečné výsledky'!$B$100:$F$144,4,0))</f>
        <v>194</v>
      </c>
      <c r="N2" s="267">
        <f>IF(ISNA(VLOOKUP($D2,'Letní pohár - konečné výsledky'!$B$100:$F$144,5,0)),0,VLOOKUP($D2,'Letní pohár - konečné výsledky'!$B$100:$F$144,5,0))</f>
        <v>152</v>
      </c>
      <c r="O2" s="264">
        <f>IF(ISNA(VLOOKUP($D2,'Letní pohár - konečné výsledky'!$B$197:$F$241,2,0)),0,VLOOKUP($D2,'Letní pohár - konečné výsledky'!$B$197:$F$241,2,0))</f>
        <v>148</v>
      </c>
      <c r="P2" s="264">
        <f>IF(ISNA(VLOOKUP($D2,'Letní pohár - konečné výsledky'!$B$197:$F$241,3,0)),0,VLOOKUP($D2,'Letní pohár - konečné výsledky'!$B$197:$F$241,3,0))</f>
        <v>202</v>
      </c>
      <c r="Q2" s="264">
        <f>IF(ISNA(VLOOKUP($D2,'Letní pohár - konečné výsledky'!$B$197:$F$241,4,0)),0,VLOOKUP($D2,'Letní pohár - konečné výsledky'!$B$197:$F$241,4,0))</f>
        <v>200</v>
      </c>
      <c r="R2" s="264">
        <f>IF(ISNA(VLOOKUP($D2,'Letní pohár - konečné výsledky'!$B$197:$F$241,5,0)),0,VLOOKUP($D2,'Letní pohár - konečné výsledky'!$B$197:$F$241,5,0))</f>
        <v>198</v>
      </c>
      <c r="S2" s="265">
        <f>IF(ISNA(VLOOKUP($D2,'Letní pohár - konečné výsledky'!$B$294:$F$339,2,0)),0,VLOOKUP($D2,'Letní pohár - konečné výsledky'!$B$294:$F$339,2,0))</f>
        <v>214</v>
      </c>
      <c r="T2" s="265">
        <f>IF(ISNA(VLOOKUP($D2,'Letní pohár - konečné výsledky'!$B$294:$F$339,3,0)),0,VLOOKUP($D2,'Letní pohár - konečné výsledky'!$B$294:$F$339,3,0))</f>
        <v>201</v>
      </c>
      <c r="U2" s="265">
        <f>IF(ISNA(VLOOKUP($D2,'Letní pohár - konečné výsledky'!$B$294:$F$339,4,0)),0,VLOOKUP($D2,'Letní pohár - konečné výsledky'!$B$294:$F$339,4,0))</f>
        <v>209</v>
      </c>
      <c r="V2" s="265">
        <f>IF(ISNA(VLOOKUP($D2,'Letní pohár - konečné výsledky'!$B$294:$F$339,5,0)),0,VLOOKUP($D2,'Letní pohár - konečné výsledky'!$B$294:$F$339,5,0))</f>
        <v>232</v>
      </c>
    </row>
    <row r="3" spans="3:22" ht="18">
      <c r="C3" s="260" t="s">
        <v>12</v>
      </c>
      <c r="D3" s="261" t="s">
        <v>29</v>
      </c>
      <c r="E3" s="262">
        <f>SUM($G3:$V3)</f>
        <v>2992</v>
      </c>
      <c r="F3" s="271">
        <f>SUM(G3:V3)/COUNTIF(G3:V3,"&gt;0")</f>
        <v>187</v>
      </c>
      <c r="G3" s="263">
        <f>IF(ISNA(VLOOKUP($D3,'Letní pohár - konečné výsledky'!$B$4:$F$48,2,0)),0,VLOOKUP($D3,'Letní pohár - konečné výsledky'!$B$4:$F$48,2,0))</f>
        <v>163</v>
      </c>
      <c r="H3" s="263">
        <f>IF(ISNA(VLOOKUP($D3,'Letní pohár - konečné výsledky'!$B$4:$F$48,3,0)),0,VLOOKUP($D3,'Letní pohár - konečné výsledky'!$B$4:$F$48,3,0))</f>
        <v>200</v>
      </c>
      <c r="I3" s="263">
        <f>IF(ISNA(VLOOKUP($D3,'Letní pohár - konečné výsledky'!$B$4:$F$48,4,0)),0,VLOOKUP($D3,'Letní pohár - konečné výsledky'!$B$4:$F$48,4,0))</f>
        <v>146</v>
      </c>
      <c r="J3" s="263">
        <f>IF(ISNA(VLOOKUP($D3,'Letní pohár - konečné výsledky'!$B$4:$F$48,5,0)),0,VLOOKUP($D3,'Letní pohár - konečné výsledky'!$B$4:$F$48,5,0))</f>
        <v>139</v>
      </c>
      <c r="K3" s="267">
        <f>IF(ISNA(VLOOKUP($D3,'Letní pohár - konečné výsledky'!$B$100:$F$144,2,0)),0,VLOOKUP($D3,'Letní pohár - konečné výsledky'!$B$100:$F$144,2,0))</f>
        <v>227</v>
      </c>
      <c r="L3" s="267">
        <f>IF(ISNA(VLOOKUP($D3,'Letní pohár - konečné výsledky'!$B$100:$F$144,3,0)),0,VLOOKUP($D3,'Letní pohár - konečné výsledky'!$B$100:$F$144,3,0))</f>
        <v>191</v>
      </c>
      <c r="M3" s="267">
        <f>IF(ISNA(VLOOKUP($D3,'Letní pohár - konečné výsledky'!$B$100:$F$144,4,0)),0,VLOOKUP($D3,'Letní pohár - konečné výsledky'!$B$100:$F$144,4,0))</f>
        <v>201</v>
      </c>
      <c r="N3" s="267">
        <f>IF(ISNA(VLOOKUP($D3,'Letní pohár - konečné výsledky'!$B$100:$F$144,5,0)),0,VLOOKUP($D3,'Letní pohár - konečné výsledky'!$B$100:$F$144,5,0))</f>
        <v>247</v>
      </c>
      <c r="O3" s="264">
        <f>IF(ISNA(VLOOKUP($D3,'Letní pohár - konečné výsledky'!$B$197:$F$241,2,0)),0,VLOOKUP($D3,'Letní pohár - konečné výsledky'!$B$197:$F$241,2,0))</f>
        <v>184</v>
      </c>
      <c r="P3" s="264">
        <f>IF(ISNA(VLOOKUP($D3,'Letní pohár - konečné výsledky'!$B$197:$F$241,3,0)),0,VLOOKUP($D3,'Letní pohár - konečné výsledky'!$B$197:$F$241,3,0))</f>
        <v>157</v>
      </c>
      <c r="Q3" s="264">
        <f>IF(ISNA(VLOOKUP($D3,'Letní pohár - konečné výsledky'!$B$197:$F$241,4,0)),0,VLOOKUP($D3,'Letní pohár - konečné výsledky'!$B$197:$F$241,4,0))</f>
        <v>207</v>
      </c>
      <c r="R3" s="264">
        <f>IF(ISNA(VLOOKUP($D3,'Letní pohár - konečné výsledky'!$B$197:$F$241,5,0)),0,VLOOKUP($D3,'Letní pohár - konečné výsledky'!$B$197:$F$241,5,0))</f>
        <v>213</v>
      </c>
      <c r="S3" s="265">
        <f>IF(ISNA(VLOOKUP($D3,'Letní pohár - konečné výsledky'!$B$294:$F$339,2,0)),0,VLOOKUP($D3,'Letní pohár - konečné výsledky'!$B$294:$F$339,2,0))</f>
        <v>243</v>
      </c>
      <c r="T3" s="265">
        <f>IF(ISNA(VLOOKUP($D3,'Letní pohár - konečné výsledky'!$B$294:$F$339,3,0)),0,VLOOKUP($D3,'Letní pohár - konečné výsledky'!$B$294:$F$339,3,0))</f>
        <v>152</v>
      </c>
      <c r="U3" s="265">
        <f>IF(ISNA(VLOOKUP($D3,'Letní pohár - konečné výsledky'!$B$294:$F$339,4,0)),0,VLOOKUP($D3,'Letní pohár - konečné výsledky'!$B$294:$F$339,4,0))</f>
        <v>156</v>
      </c>
      <c r="V3" s="265">
        <f>IF(ISNA(VLOOKUP($D3,'Letní pohár - konečné výsledky'!$B$294:$F$339,5,0)),0,VLOOKUP($D3,'Letní pohár - konečné výsledky'!$B$294:$F$339,5,0))</f>
        <v>166</v>
      </c>
    </row>
    <row r="4" spans="3:22" ht="18">
      <c r="C4" s="260" t="s">
        <v>13</v>
      </c>
      <c r="D4" s="261" t="s">
        <v>112</v>
      </c>
      <c r="E4" s="262">
        <f>SUM($G4:$V4)</f>
        <v>734</v>
      </c>
      <c r="F4" s="271">
        <f>SUM(G4:V4)/COUNTIF(G4:V4,"&gt;0")</f>
        <v>183.5</v>
      </c>
      <c r="G4" s="263">
        <f>IF(ISNA(VLOOKUP($D4,'Letní pohár - konečné výsledky'!$B$4:$F$48,2,0)),0,VLOOKUP($D4,'Letní pohár - konečné výsledky'!$B$4:$F$48,2,0))</f>
        <v>0</v>
      </c>
      <c r="H4" s="263">
        <f>IF(ISNA(VLOOKUP($D4,'Letní pohár - konečné výsledky'!$B$4:$F$48,3,0)),0,VLOOKUP($D4,'Letní pohár - konečné výsledky'!$B$4:$F$48,3,0))</f>
        <v>0</v>
      </c>
      <c r="I4" s="263">
        <f>IF(ISNA(VLOOKUP($D4,'Letní pohár - konečné výsledky'!$B$4:$F$48,4,0)),0,VLOOKUP($D4,'Letní pohár - konečné výsledky'!$B$4:$F$48,4,0))</f>
        <v>0</v>
      </c>
      <c r="J4" s="263">
        <f>IF(ISNA(VLOOKUP($D4,'Letní pohár - konečné výsledky'!$B$4:$F$48,5,0)),0,VLOOKUP($D4,'Letní pohár - konečné výsledky'!$B$4:$F$48,5,0))</f>
        <v>0</v>
      </c>
      <c r="K4" s="267">
        <f>IF(ISNA(VLOOKUP($D4,'Letní pohár - konečné výsledky'!$B$100:$F$144,2,0)),0,VLOOKUP($D4,'Letní pohár - konečné výsledky'!$B$100:$F$144,2,0))</f>
        <v>0</v>
      </c>
      <c r="L4" s="267">
        <f>IF(ISNA(VLOOKUP($D4,'Letní pohár - konečné výsledky'!$B$100:$F$144,3,0)),0,VLOOKUP($D4,'Letní pohár - konečné výsledky'!$B$100:$F$144,3,0))</f>
        <v>0</v>
      </c>
      <c r="M4" s="267">
        <f>IF(ISNA(VLOOKUP($D4,'Letní pohár - konečné výsledky'!$B$100:$F$144,4,0)),0,VLOOKUP($D4,'Letní pohár - konečné výsledky'!$B$100:$F$144,4,0))</f>
        <v>0</v>
      </c>
      <c r="N4" s="267">
        <f>IF(ISNA(VLOOKUP($D4,'Letní pohár - konečné výsledky'!$B$100:$F$144,5,0)),0,VLOOKUP($D4,'Letní pohár - konečné výsledky'!$B$100:$F$144,5,0))</f>
        <v>0</v>
      </c>
      <c r="O4" s="264">
        <f>IF(ISNA(VLOOKUP($D4,'Letní pohár - konečné výsledky'!$B$197:$F$241,2,0)),0,VLOOKUP($D4,'Letní pohár - konečné výsledky'!$B$197:$F$241,2,0))</f>
        <v>0</v>
      </c>
      <c r="P4" s="264">
        <f>IF(ISNA(VLOOKUP($D4,'Letní pohár - konečné výsledky'!$B$197:$F$241,3,0)),0,VLOOKUP($D4,'Letní pohár - konečné výsledky'!$B$197:$F$241,3,0))</f>
        <v>0</v>
      </c>
      <c r="Q4" s="264">
        <f>IF(ISNA(VLOOKUP($D4,'Letní pohár - konečné výsledky'!$B$197:$F$241,4,0)),0,VLOOKUP($D4,'Letní pohár - konečné výsledky'!$B$197:$F$241,4,0))</f>
        <v>0</v>
      </c>
      <c r="R4" s="264">
        <f>IF(ISNA(VLOOKUP($D4,'Letní pohár - konečné výsledky'!$B$197:$F$241,5,0)),0,VLOOKUP($D4,'Letní pohár - konečné výsledky'!$B$197:$F$241,5,0))</f>
        <v>0</v>
      </c>
      <c r="S4" s="265">
        <f>IF(ISNA(VLOOKUP($D4,'Letní pohár - konečné výsledky'!$B$294:$F$339,2,0)),0,VLOOKUP($D4,'Letní pohár - konečné výsledky'!$B$294:$F$339,2,0))</f>
        <v>171</v>
      </c>
      <c r="T4" s="265">
        <f>IF(ISNA(VLOOKUP($D4,'Letní pohár - konečné výsledky'!$B$294:$F$339,3,0)),0,VLOOKUP($D4,'Letní pohár - konečné výsledky'!$B$294:$F$339,3,0))</f>
        <v>201</v>
      </c>
      <c r="U4" s="265">
        <f>IF(ISNA(VLOOKUP($D4,'Letní pohár - konečné výsledky'!$B$294:$F$339,4,0)),0,VLOOKUP($D4,'Letní pohár - konečné výsledky'!$B$294:$F$339,4,0))</f>
        <v>182</v>
      </c>
      <c r="V4" s="265">
        <f>IF(ISNA(VLOOKUP($D4,'Letní pohár - konečné výsledky'!$B$294:$F$339,5,0)),0,VLOOKUP($D4,'Letní pohár - konečné výsledky'!$B$294:$F$339,5,0))</f>
        <v>180</v>
      </c>
    </row>
    <row r="5" spans="3:22" ht="18">
      <c r="C5" s="260" t="s">
        <v>52</v>
      </c>
      <c r="D5" s="261" t="s">
        <v>53</v>
      </c>
      <c r="E5" s="262">
        <f>SUM($G5:$V5)</f>
        <v>1988</v>
      </c>
      <c r="F5" s="271">
        <f>SUM(G5:V5)/COUNTIF(G5:V5,"&gt;0")</f>
        <v>180.72727272727272</v>
      </c>
      <c r="G5" s="263">
        <f>IF(ISNA(VLOOKUP($D5,'Letní pohár - konečné výsledky'!$B$4:$F$48,2,0)),0,VLOOKUP($D5,'Letní pohár - konečné výsledky'!$B$4:$F$48,2,0))</f>
        <v>142</v>
      </c>
      <c r="H5" s="263">
        <f>IF(ISNA(VLOOKUP($D5,'Letní pohár - konečné výsledky'!$B$4:$F$48,3,0)),0,VLOOKUP($D5,'Letní pohár - konečné výsledky'!$B$4:$F$48,3,0))</f>
        <v>152</v>
      </c>
      <c r="I5" s="263">
        <f>IF(ISNA(VLOOKUP($D5,'Letní pohár - konečné výsledky'!$B$4:$F$48,4,0)),0,VLOOKUP($D5,'Letní pohár - konečné výsledky'!$B$4:$F$48,4,0))</f>
        <v>162</v>
      </c>
      <c r="J5" s="263">
        <f>IF(ISNA(VLOOKUP($D5,'Letní pohár - konečné výsledky'!$B$4:$F$48,5,0)),0,VLOOKUP($D5,'Letní pohár - konečné výsledky'!$B$4:$F$48,5,0))</f>
        <v>160</v>
      </c>
      <c r="K5" s="267">
        <f>IF(ISNA(VLOOKUP($D5,'Letní pohár - konečné výsledky'!$B$100:$F$144,2,0)),0,VLOOKUP($D5,'Letní pohár - konečné výsledky'!$B$100:$F$144,2,0))</f>
        <v>0</v>
      </c>
      <c r="L5" s="267">
        <f>IF(ISNA(VLOOKUP($D5,'Letní pohár - konečné výsledky'!$B$100:$F$144,3,0)),0,VLOOKUP($D5,'Letní pohár - konečné výsledky'!$B$100:$F$144,3,0))</f>
        <v>0</v>
      </c>
      <c r="M5" s="267">
        <f>IF(ISNA(VLOOKUP($D5,'Letní pohár - konečné výsledky'!$B$100:$F$144,4,0)),0,VLOOKUP($D5,'Letní pohár - konečné výsledky'!$B$100:$F$144,4,0))</f>
        <v>0</v>
      </c>
      <c r="N5" s="267">
        <f>IF(ISNA(VLOOKUP($D5,'Letní pohár - konečné výsledky'!$B$100:$F$144,5,0)),0,VLOOKUP($D5,'Letní pohár - konečné výsledky'!$B$100:$F$144,5,0))</f>
        <v>0</v>
      </c>
      <c r="O5" s="264">
        <f>IF(ISNA(VLOOKUP($D5,'Letní pohár - konečné výsledky'!$B$197:$F$241,2,0)),0,VLOOKUP($D5,'Letní pohár - konečné výsledky'!$B$197:$F$241,2,0))</f>
        <v>182</v>
      </c>
      <c r="P5" s="264">
        <f>IF(ISNA(VLOOKUP($D5,'Letní pohár - konečné výsledky'!$B$197:$F$241,3,0)),0,VLOOKUP($D5,'Letní pohár - konečné výsledky'!$B$197:$F$241,3,0))</f>
        <v>236</v>
      </c>
      <c r="Q5" s="264">
        <f>IF(ISNA(VLOOKUP($D5,'Letní pohár - konečné výsledky'!$B$197:$F$241,4,0)),0,VLOOKUP($D5,'Letní pohár - konečné výsledky'!$B$197:$F$241,4,0))</f>
        <v>205</v>
      </c>
      <c r="R5" s="264">
        <f>IF(ISNA(VLOOKUP($D5,'Letní pohár - konečné výsledky'!$B$197:$F$241,5,0)),0,VLOOKUP($D5,'Letní pohár - konečné výsledky'!$B$197:$F$241,5,0))</f>
        <v>200</v>
      </c>
      <c r="S5" s="265">
        <f>IF(ISNA(VLOOKUP($D5,'Letní pohár - konečné výsledky'!$B$294:$F$339,2,0)),0,VLOOKUP($D5,'Letní pohár - konečné výsledky'!$B$294:$F$339,2,0))</f>
        <v>168</v>
      </c>
      <c r="T5" s="265">
        <f>IF(ISNA(VLOOKUP($D5,'Letní pohár - konečné výsledky'!$B$294:$F$339,3,0)),0,VLOOKUP($D5,'Letní pohár - konečné výsledky'!$B$294:$F$339,3,0))</f>
        <v>0</v>
      </c>
      <c r="U5" s="265">
        <f>IF(ISNA(VLOOKUP($D5,'Letní pohár - konečné výsledky'!$B$294:$F$339,4,0)),0,VLOOKUP($D5,'Letní pohár - konečné výsledky'!$B$294:$F$339,4,0))</f>
        <v>203</v>
      </c>
      <c r="V5" s="265">
        <f>IF(ISNA(VLOOKUP($D5,'Letní pohár - konečné výsledky'!$B$294:$F$339,5,0)),0,VLOOKUP($D5,'Letní pohár - konečné výsledky'!$B$294:$F$339,5,0))</f>
        <v>178</v>
      </c>
    </row>
    <row r="6" spans="3:22" ht="18">
      <c r="C6" s="260" t="s">
        <v>13</v>
      </c>
      <c r="D6" s="261" t="s">
        <v>33</v>
      </c>
      <c r="E6" s="262">
        <f>SUM($G6:$V6)</f>
        <v>1803</v>
      </c>
      <c r="F6" s="271">
        <f>SUM(G6:V6)/COUNTIF(G6:V6,"&gt;0")</f>
        <v>180.3</v>
      </c>
      <c r="G6" s="263">
        <f>IF(ISNA(VLOOKUP($D6,'Letní pohár - konečné výsledky'!$B$4:$F$48,2,0)),0,VLOOKUP($D6,'Letní pohár - konečné výsledky'!$B$4:$F$48,2,0))</f>
        <v>0</v>
      </c>
      <c r="H6" s="263">
        <f>IF(ISNA(VLOOKUP($D6,'Letní pohár - konečné výsledky'!$B$4:$F$48,3,0)),0,VLOOKUP($D6,'Letní pohár - konečné výsledky'!$B$4:$F$48,3,0))</f>
        <v>0</v>
      </c>
      <c r="I6" s="263">
        <f>IF(ISNA(VLOOKUP($D6,'Letní pohár - konečné výsledky'!$B$4:$F$48,4,0)),0,VLOOKUP($D6,'Letní pohár - konečné výsledky'!$B$4:$F$48,4,0))</f>
        <v>164</v>
      </c>
      <c r="J6" s="263">
        <f>IF(ISNA(VLOOKUP($D6,'Letní pohár - konečné výsledky'!$B$4:$F$48,5,0)),0,VLOOKUP($D6,'Letní pohár - konečné výsledky'!$B$4:$F$48,5,0))</f>
        <v>166</v>
      </c>
      <c r="K6" s="267">
        <f>IF(ISNA(VLOOKUP($D6,'Letní pohár - konečné výsledky'!$B$100:$F$144,2,0)),0,VLOOKUP($D6,'Letní pohár - konečné výsledky'!$B$100:$F$144,2,0))</f>
        <v>0</v>
      </c>
      <c r="L6" s="267">
        <f>IF(ISNA(VLOOKUP($D6,'Letní pohár - konečné výsledky'!$B$100:$F$144,3,0)),0,VLOOKUP($D6,'Letní pohár - konečné výsledky'!$B$100:$F$144,3,0))</f>
        <v>0</v>
      </c>
      <c r="M6" s="267">
        <f>IF(ISNA(VLOOKUP($D6,'Letní pohár - konečné výsledky'!$B$100:$F$144,4,0)),0,VLOOKUP($D6,'Letní pohár - konečné výsledky'!$B$100:$F$144,4,0))</f>
        <v>0</v>
      </c>
      <c r="N6" s="267">
        <f>IF(ISNA(VLOOKUP($D6,'Letní pohár - konečné výsledky'!$B$100:$F$144,5,0)),0,VLOOKUP($D6,'Letní pohár - konečné výsledky'!$B$100:$F$144,5,0))</f>
        <v>0</v>
      </c>
      <c r="O6" s="264">
        <f>IF(ISNA(VLOOKUP($D6,'Letní pohár - konečné výsledky'!$B$197:$F$241,2,0)),0,VLOOKUP($D6,'Letní pohár - konečné výsledky'!$B$197:$F$241,2,0))</f>
        <v>156</v>
      </c>
      <c r="P6" s="264">
        <f>IF(ISNA(VLOOKUP($D6,'Letní pohár - konečné výsledky'!$B$197:$F$241,3,0)),0,VLOOKUP($D6,'Letní pohár - konečné výsledky'!$B$197:$F$241,3,0))</f>
        <v>189</v>
      </c>
      <c r="Q6" s="264">
        <f>IF(ISNA(VLOOKUP($D6,'Letní pohár - konečné výsledky'!$B$197:$F$241,4,0)),0,VLOOKUP($D6,'Letní pohár - konečné výsledky'!$B$197:$F$241,4,0))</f>
        <v>152</v>
      </c>
      <c r="R6" s="264">
        <f>IF(ISNA(VLOOKUP($D6,'Letní pohár - konečné výsledky'!$B$197:$F$241,5,0)),0,VLOOKUP($D6,'Letní pohár - konečné výsledky'!$B$197:$F$241,5,0))</f>
        <v>206</v>
      </c>
      <c r="S6" s="265">
        <f>IF(ISNA(VLOOKUP($D6,'Letní pohár - konečné výsledky'!$B$294:$F$339,2,0)),0,VLOOKUP($D6,'Letní pohár - konečné výsledky'!$B$294:$F$339,2,0))</f>
        <v>181</v>
      </c>
      <c r="T6" s="265">
        <f>IF(ISNA(VLOOKUP($D6,'Letní pohár - konečné výsledky'!$B$294:$F$339,3,0)),0,VLOOKUP($D6,'Letní pohár - konečné výsledky'!$B$294:$F$339,3,0))</f>
        <v>207</v>
      </c>
      <c r="U6" s="265">
        <f>IF(ISNA(VLOOKUP($D6,'Letní pohár - konečné výsledky'!$B$294:$F$339,4,0)),0,VLOOKUP($D6,'Letní pohár - konečné výsledky'!$B$294:$F$339,4,0))</f>
        <v>182</v>
      </c>
      <c r="V6" s="265">
        <f>IF(ISNA(VLOOKUP($D6,'Letní pohár - konečné výsledky'!$B$294:$F$339,5,0)),0,VLOOKUP($D6,'Letní pohár - konečné výsledky'!$B$294:$F$339,5,0))</f>
        <v>200</v>
      </c>
    </row>
    <row r="7" spans="3:22" ht="18">
      <c r="C7" s="260" t="s">
        <v>13</v>
      </c>
      <c r="D7" s="261" t="s">
        <v>31</v>
      </c>
      <c r="E7" s="262">
        <f>SUM($G7:$V7)</f>
        <v>2136</v>
      </c>
      <c r="F7" s="271">
        <f>SUM(G7:V7)/COUNTIF(G7:V7,"&gt;0")</f>
        <v>178</v>
      </c>
      <c r="G7" s="263">
        <f>IF(ISNA(VLOOKUP($D7,'Letní pohár - konečné výsledky'!$B$4:$F$48,2,0)),0,VLOOKUP($D7,'Letní pohár - konečné výsledky'!$B$4:$F$48,2,0))</f>
        <v>176</v>
      </c>
      <c r="H7" s="263">
        <f>IF(ISNA(VLOOKUP($D7,'Letní pohár - konečné výsledky'!$B$4:$F$48,3,0)),0,VLOOKUP($D7,'Letní pohár - konečné výsledky'!$B$4:$F$48,3,0))</f>
        <v>165</v>
      </c>
      <c r="I7" s="263">
        <f>IF(ISNA(VLOOKUP($D7,'Letní pohár - konečné výsledky'!$B$4:$F$48,4,0)),0,VLOOKUP($D7,'Letní pohár - konečné výsledky'!$B$4:$F$48,4,0))</f>
        <v>171</v>
      </c>
      <c r="J7" s="263">
        <f>IF(ISNA(VLOOKUP($D7,'Letní pohár - konečné výsledky'!$B$4:$F$48,5,0)),0,VLOOKUP($D7,'Letní pohár - konečné výsledky'!$B$4:$F$48,5,0))</f>
        <v>192</v>
      </c>
      <c r="K7" s="267">
        <f>IF(ISNA(VLOOKUP($D7,'Letní pohár - konečné výsledky'!$B$100:$F$144,2,0)),0,VLOOKUP($D7,'Letní pohár - konečné výsledky'!$B$100:$F$144,2,0))</f>
        <v>145</v>
      </c>
      <c r="L7" s="267">
        <f>IF(ISNA(VLOOKUP($D7,'Letní pohár - konečné výsledky'!$B$100:$F$144,3,0)),0,VLOOKUP($D7,'Letní pohár - konečné výsledky'!$B$100:$F$144,3,0))</f>
        <v>142</v>
      </c>
      <c r="M7" s="267">
        <f>IF(ISNA(VLOOKUP($D7,'Letní pohár - konečné výsledky'!$B$100:$F$144,4,0)),0,VLOOKUP($D7,'Letní pohár - konečné výsledky'!$B$100:$F$144,4,0))</f>
        <v>159</v>
      </c>
      <c r="N7" s="267">
        <f>IF(ISNA(VLOOKUP($D7,'Letní pohár - konečné výsledky'!$B$100:$F$144,5,0)),0,VLOOKUP($D7,'Letní pohár - konečné výsledky'!$B$100:$F$144,5,0))</f>
        <v>162</v>
      </c>
      <c r="O7" s="264">
        <f>IF(ISNA(VLOOKUP($D7,'Letní pohár - konečné výsledky'!$B$197:$F$241,2,0)),0,VLOOKUP($D7,'Letní pohár - konečné výsledky'!$B$197:$F$241,2,0))</f>
        <v>200</v>
      </c>
      <c r="P7" s="264">
        <f>IF(ISNA(VLOOKUP($D7,'Letní pohár - konečné výsledky'!$B$197:$F$241,3,0)),0,VLOOKUP($D7,'Letní pohár - konečné výsledky'!$B$197:$F$241,3,0))</f>
        <v>190</v>
      </c>
      <c r="Q7" s="264">
        <f>IF(ISNA(VLOOKUP($D7,'Letní pohár - konečné výsledky'!$B$197:$F$241,4,0)),0,VLOOKUP($D7,'Letní pohár - konečné výsledky'!$B$197:$F$241,4,0))</f>
        <v>221</v>
      </c>
      <c r="R7" s="264">
        <f>IF(ISNA(VLOOKUP($D7,'Letní pohár - konečné výsledky'!$B$197:$F$241,5,0)),0,VLOOKUP($D7,'Letní pohár - konečné výsledky'!$B$197:$F$241,5,0))</f>
        <v>213</v>
      </c>
      <c r="S7" s="265">
        <f>IF(ISNA(VLOOKUP($D7,'Letní pohár - konečné výsledky'!$B$294:$F$339,2,0)),0,VLOOKUP($D7,'Letní pohár - konečné výsledky'!$B$294:$F$339,2,0))</f>
        <v>0</v>
      </c>
      <c r="T7" s="265">
        <f>IF(ISNA(VLOOKUP($D7,'Letní pohár - konečné výsledky'!$B$294:$F$339,3,0)),0,VLOOKUP($D7,'Letní pohár - konečné výsledky'!$B$294:$F$339,3,0))</f>
        <v>0</v>
      </c>
      <c r="U7" s="265">
        <f>IF(ISNA(VLOOKUP($D7,'Letní pohár - konečné výsledky'!$B$294:$F$339,4,0)),0,VLOOKUP($D7,'Letní pohár - konečné výsledky'!$B$294:$F$339,4,0))</f>
        <v>0</v>
      </c>
      <c r="V7" s="265">
        <f>IF(ISNA(VLOOKUP($D7,'Letní pohár - konečné výsledky'!$B$294:$F$339,5,0)),0,VLOOKUP($D7,'Letní pohár - konečné výsledky'!$B$294:$F$339,5,0))</f>
        <v>0</v>
      </c>
    </row>
    <row r="8" spans="3:22" ht="18">
      <c r="C8" s="260" t="s">
        <v>11</v>
      </c>
      <c r="D8" s="261" t="s">
        <v>25</v>
      </c>
      <c r="E8" s="262">
        <f>SUM($G8:$V8)</f>
        <v>2800</v>
      </c>
      <c r="F8" s="271">
        <f>SUM(G8:V8)/COUNTIF(G8:V8,"&gt;0")</f>
        <v>175</v>
      </c>
      <c r="G8" s="263">
        <f>IF(ISNA(VLOOKUP($D8,'Letní pohár - konečné výsledky'!$B$4:$F$48,2,0)),0,VLOOKUP($D8,'Letní pohár - konečné výsledky'!$B$4:$F$48,2,0))</f>
        <v>190</v>
      </c>
      <c r="H8" s="263">
        <f>IF(ISNA(VLOOKUP($D8,'Letní pohár - konečné výsledky'!$B$4:$F$48,3,0)),0,VLOOKUP($D8,'Letní pohár - konečné výsledky'!$B$4:$F$48,3,0))</f>
        <v>135</v>
      </c>
      <c r="I8" s="263">
        <f>IF(ISNA(VLOOKUP($D8,'Letní pohár - konečné výsledky'!$B$4:$F$48,4,0)),0,VLOOKUP($D8,'Letní pohár - konečné výsledky'!$B$4:$F$48,4,0))</f>
        <v>151</v>
      </c>
      <c r="J8" s="263">
        <f>IF(ISNA(VLOOKUP($D8,'Letní pohár - konečné výsledky'!$B$4:$F$48,5,0)),0,VLOOKUP($D8,'Letní pohár - konečné výsledky'!$B$4:$F$48,5,0))</f>
        <v>191</v>
      </c>
      <c r="K8" s="267">
        <f>IF(ISNA(VLOOKUP($D8,'Letní pohár - konečné výsledky'!$B$100:$F$144,2,0)),0,VLOOKUP($D8,'Letní pohár - konečné výsledky'!$B$100:$F$144,2,0))</f>
        <v>153</v>
      </c>
      <c r="L8" s="267">
        <f>IF(ISNA(VLOOKUP($D8,'Letní pohár - konečné výsledky'!$B$100:$F$144,3,0)),0,VLOOKUP($D8,'Letní pohár - konečné výsledky'!$B$100:$F$144,3,0))</f>
        <v>148</v>
      </c>
      <c r="M8" s="267">
        <f>IF(ISNA(VLOOKUP($D8,'Letní pohár - konečné výsledky'!$B$100:$F$144,4,0)),0,VLOOKUP($D8,'Letní pohár - konečné výsledky'!$B$100:$F$144,4,0))</f>
        <v>210</v>
      </c>
      <c r="N8" s="267">
        <f>IF(ISNA(VLOOKUP($D8,'Letní pohár - konečné výsledky'!$B$100:$F$144,5,0)),0,VLOOKUP($D8,'Letní pohár - konečné výsledky'!$B$100:$F$144,5,0))</f>
        <v>165</v>
      </c>
      <c r="O8" s="264">
        <f>IF(ISNA(VLOOKUP($D8,'Letní pohár - konečné výsledky'!$B$197:$F$241,2,0)),0,VLOOKUP($D8,'Letní pohár - konečné výsledky'!$B$197:$F$241,2,0))</f>
        <v>207</v>
      </c>
      <c r="P8" s="264">
        <f>IF(ISNA(VLOOKUP($D8,'Letní pohár - konečné výsledky'!$B$197:$F$241,3,0)),0,VLOOKUP($D8,'Letní pohár - konečné výsledky'!$B$197:$F$241,3,0))</f>
        <v>211</v>
      </c>
      <c r="Q8" s="264">
        <f>IF(ISNA(VLOOKUP($D8,'Letní pohár - konečné výsledky'!$B$197:$F$241,4,0)),0,VLOOKUP($D8,'Letní pohár - konečné výsledky'!$B$197:$F$241,4,0))</f>
        <v>158</v>
      </c>
      <c r="R8" s="264">
        <f>IF(ISNA(VLOOKUP($D8,'Letní pohár - konečné výsledky'!$B$197:$F$241,5,0)),0,VLOOKUP($D8,'Letní pohár - konečné výsledky'!$B$197:$F$241,5,0))</f>
        <v>165</v>
      </c>
      <c r="S8" s="265">
        <f>IF(ISNA(VLOOKUP($D8,'Letní pohár - konečné výsledky'!$B$294:$F$339,2,0)),0,VLOOKUP($D8,'Letní pohár - konečné výsledky'!$B$294:$F$339,2,0))</f>
        <v>161</v>
      </c>
      <c r="T8" s="265">
        <f>IF(ISNA(VLOOKUP($D8,'Letní pohár - konečné výsledky'!$B$294:$F$339,3,0)),0,VLOOKUP($D8,'Letní pohár - konečné výsledky'!$B$294:$F$339,3,0))</f>
        <v>171</v>
      </c>
      <c r="U8" s="265">
        <f>IF(ISNA(VLOOKUP($D8,'Letní pohár - konečné výsledky'!$B$294:$F$339,4,0)),0,VLOOKUP($D8,'Letní pohár - konečné výsledky'!$B$294:$F$339,4,0))</f>
        <v>181</v>
      </c>
      <c r="V8" s="265">
        <f>IF(ISNA(VLOOKUP($D8,'Letní pohár - konečné výsledky'!$B$294:$F$339,5,0)),0,VLOOKUP($D8,'Letní pohár - konečné výsledky'!$B$294:$F$339,5,0))</f>
        <v>203</v>
      </c>
    </row>
    <row r="9" spans="3:22" ht="18">
      <c r="C9" s="260" t="s">
        <v>11</v>
      </c>
      <c r="D9" s="261" t="s">
        <v>27</v>
      </c>
      <c r="E9" s="262">
        <f>SUM($G9:$V9)</f>
        <v>2753</v>
      </c>
      <c r="F9" s="271">
        <f>SUM(G9:V9)/COUNTIF(G9:V9,"&gt;0")</f>
        <v>172.0625</v>
      </c>
      <c r="G9" s="263">
        <f>IF(ISNA(VLOOKUP($D9,'Letní pohár - konečné výsledky'!$B$4:$F$48,2,0)),0,VLOOKUP($D9,'Letní pohár - konečné výsledky'!$B$4:$F$48,2,0))</f>
        <v>182</v>
      </c>
      <c r="H9" s="263">
        <f>IF(ISNA(VLOOKUP($D9,'Letní pohár - konečné výsledky'!$B$4:$F$48,3,0)),0,VLOOKUP($D9,'Letní pohár - konečné výsledky'!$B$4:$F$48,3,0))</f>
        <v>182</v>
      </c>
      <c r="I9" s="263">
        <f>IF(ISNA(VLOOKUP($D9,'Letní pohár - konečné výsledky'!$B$4:$F$48,4,0)),0,VLOOKUP($D9,'Letní pohár - konečné výsledky'!$B$4:$F$48,4,0))</f>
        <v>178</v>
      </c>
      <c r="J9" s="263">
        <f>IF(ISNA(VLOOKUP($D9,'Letní pohár - konečné výsledky'!$B$4:$F$48,5,0)),0,VLOOKUP($D9,'Letní pohár - konečné výsledky'!$B$4:$F$48,5,0))</f>
        <v>208</v>
      </c>
      <c r="K9" s="267">
        <f>IF(ISNA(VLOOKUP($D9,'Letní pohár - konečné výsledky'!$B$100:$F$144,2,0)),0,VLOOKUP($D9,'Letní pohár - konečné výsledky'!$B$100:$F$144,2,0))</f>
        <v>159</v>
      </c>
      <c r="L9" s="267">
        <f>IF(ISNA(VLOOKUP($D9,'Letní pohár - konečné výsledky'!$B$100:$F$144,3,0)),0,VLOOKUP($D9,'Letní pohár - konečné výsledky'!$B$100:$F$144,3,0))</f>
        <v>182</v>
      </c>
      <c r="M9" s="267">
        <f>IF(ISNA(VLOOKUP($D9,'Letní pohár - konečné výsledky'!$B$100:$F$144,4,0)),0,VLOOKUP($D9,'Letní pohár - konečné výsledky'!$B$100:$F$144,4,0))</f>
        <v>148</v>
      </c>
      <c r="N9" s="267">
        <f>IF(ISNA(VLOOKUP($D9,'Letní pohár - konečné výsledky'!$B$100:$F$144,5,0)),0,VLOOKUP($D9,'Letní pohár - konečné výsledky'!$B$100:$F$144,5,0))</f>
        <v>153</v>
      </c>
      <c r="O9" s="264">
        <f>IF(ISNA(VLOOKUP($D9,'Letní pohár - konečné výsledky'!$B$197:$F$241,2,0)),0,VLOOKUP($D9,'Letní pohár - konečné výsledky'!$B$197:$F$241,2,0))</f>
        <v>151</v>
      </c>
      <c r="P9" s="264">
        <f>IF(ISNA(VLOOKUP($D9,'Letní pohár - konečné výsledky'!$B$197:$F$241,3,0)),0,VLOOKUP($D9,'Letní pohár - konečné výsledky'!$B$197:$F$241,3,0))</f>
        <v>160</v>
      </c>
      <c r="Q9" s="264">
        <f>IF(ISNA(VLOOKUP($D9,'Letní pohár - konečné výsledky'!$B$197:$F$241,4,0)),0,VLOOKUP($D9,'Letní pohár - konečné výsledky'!$B$197:$F$241,4,0))</f>
        <v>186</v>
      </c>
      <c r="R9" s="264">
        <f>IF(ISNA(VLOOKUP($D9,'Letní pohár - konečné výsledky'!$B$197:$F$241,5,0)),0,VLOOKUP($D9,'Letní pohár - konečné výsledky'!$B$197:$F$241,5,0))</f>
        <v>150</v>
      </c>
      <c r="S9" s="265">
        <f>IF(ISNA(VLOOKUP($D9,'Letní pohár - konečné výsledky'!$B$294:$F$339,2,0)),0,VLOOKUP($D9,'Letní pohár - konečné výsledky'!$B$294:$F$339,2,0))</f>
        <v>227</v>
      </c>
      <c r="T9" s="265">
        <f>IF(ISNA(VLOOKUP($D9,'Letní pohár - konečné výsledky'!$B$294:$F$339,3,0)),0,VLOOKUP($D9,'Letní pohár - konečné výsledky'!$B$294:$F$339,3,0))</f>
        <v>163</v>
      </c>
      <c r="U9" s="265">
        <f>IF(ISNA(VLOOKUP($D9,'Letní pohár - konečné výsledky'!$B$294:$F$339,4,0)),0,VLOOKUP($D9,'Letní pohár - konečné výsledky'!$B$294:$F$339,4,0))</f>
        <v>175</v>
      </c>
      <c r="V9" s="265">
        <f>IF(ISNA(VLOOKUP($D9,'Letní pohár - konečné výsledky'!$B$294:$F$339,5,0)),0,VLOOKUP($D9,'Letní pohár - konečné výsledky'!$B$294:$F$339,5,0))</f>
        <v>149</v>
      </c>
    </row>
    <row r="10" spans="3:22" ht="18">
      <c r="C10" s="260" t="s">
        <v>12</v>
      </c>
      <c r="D10" s="261" t="s">
        <v>28</v>
      </c>
      <c r="E10" s="262">
        <f>SUM($G10:$V10)</f>
        <v>2727</v>
      </c>
      <c r="F10" s="271">
        <f>SUM(G10:V10)/COUNTIF(G10:V10,"&gt;0")</f>
        <v>170.4375</v>
      </c>
      <c r="G10" s="263">
        <f>IF(ISNA(VLOOKUP($D10,'Letní pohár - konečné výsledky'!$B$4:$F$48,2,0)),0,VLOOKUP($D10,'Letní pohár - konečné výsledky'!$B$4:$F$48,2,0))</f>
        <v>144</v>
      </c>
      <c r="H10" s="263">
        <f>IF(ISNA(VLOOKUP($D10,'Letní pohár - konečné výsledky'!$B$4:$F$48,3,0)),0,VLOOKUP($D10,'Letní pohár - konečné výsledky'!$B$4:$F$48,3,0))</f>
        <v>173</v>
      </c>
      <c r="I10" s="263">
        <f>IF(ISNA(VLOOKUP($D10,'Letní pohár - konečné výsledky'!$B$4:$F$48,4,0)),0,VLOOKUP($D10,'Letní pohár - konečné výsledky'!$B$4:$F$48,4,0))</f>
        <v>190</v>
      </c>
      <c r="J10" s="263">
        <f>IF(ISNA(VLOOKUP($D10,'Letní pohár - konečné výsledky'!$B$4:$F$48,5,0)),0,VLOOKUP($D10,'Letní pohár - konečné výsledky'!$B$4:$F$48,5,0))</f>
        <v>158</v>
      </c>
      <c r="K10" s="267">
        <f>IF(ISNA(VLOOKUP($D10,'Letní pohár - konečné výsledky'!$B$100:$F$144,2,0)),0,VLOOKUP($D10,'Letní pohár - konečné výsledky'!$B$100:$F$144,2,0))</f>
        <v>180</v>
      </c>
      <c r="L10" s="267">
        <f>IF(ISNA(VLOOKUP($D10,'Letní pohár - konečné výsledky'!$B$100:$F$144,3,0)),0,VLOOKUP($D10,'Letní pohár - konečné výsledky'!$B$100:$F$144,3,0))</f>
        <v>169</v>
      </c>
      <c r="M10" s="267">
        <f>IF(ISNA(VLOOKUP($D10,'Letní pohár - konečné výsledky'!$B$100:$F$144,4,0)),0,VLOOKUP($D10,'Letní pohár - konečné výsledky'!$B$100:$F$144,4,0))</f>
        <v>187</v>
      </c>
      <c r="N10" s="267">
        <f>IF(ISNA(VLOOKUP($D10,'Letní pohár - konečné výsledky'!$B$100:$F$144,5,0)),0,VLOOKUP($D10,'Letní pohár - konečné výsledky'!$B$100:$F$144,5,0))</f>
        <v>154</v>
      </c>
      <c r="O10" s="264">
        <f>IF(ISNA(VLOOKUP($D10,'Letní pohár - konečné výsledky'!$B$197:$F$241,2,0)),0,VLOOKUP($D10,'Letní pohár - konečné výsledky'!$B$197:$F$241,2,0))</f>
        <v>144</v>
      </c>
      <c r="P10" s="264">
        <f>IF(ISNA(VLOOKUP($D10,'Letní pohár - konečné výsledky'!$B$197:$F$241,3,0)),0,VLOOKUP($D10,'Letní pohár - konečné výsledky'!$B$197:$F$241,3,0))</f>
        <v>200</v>
      </c>
      <c r="Q10" s="264">
        <f>IF(ISNA(VLOOKUP($D10,'Letní pohár - konečné výsledky'!$B$197:$F$241,4,0)),0,VLOOKUP($D10,'Letní pohár - konečné výsledky'!$B$197:$F$241,4,0))</f>
        <v>161</v>
      </c>
      <c r="R10" s="264">
        <f>IF(ISNA(VLOOKUP($D10,'Letní pohár - konečné výsledky'!$B$197:$F$241,5,0)),0,VLOOKUP($D10,'Letní pohár - konečné výsledky'!$B$197:$F$241,5,0))</f>
        <v>153</v>
      </c>
      <c r="S10" s="265">
        <f>IF(ISNA(VLOOKUP($D10,'Letní pohár - konečné výsledky'!$B$294:$F$339,2,0)),0,VLOOKUP($D10,'Letní pohár - konečné výsledky'!$B$294:$F$339,2,0))</f>
        <v>172</v>
      </c>
      <c r="T10" s="265">
        <f>IF(ISNA(VLOOKUP($D10,'Letní pohár - konečné výsledky'!$B$294:$F$339,3,0)),0,VLOOKUP($D10,'Letní pohár - konečné výsledky'!$B$294:$F$339,3,0))</f>
        <v>179</v>
      </c>
      <c r="U10" s="265">
        <f>IF(ISNA(VLOOKUP($D10,'Letní pohár - konečné výsledky'!$B$294:$F$339,4,0)),0,VLOOKUP($D10,'Letní pohár - konečné výsledky'!$B$294:$F$339,4,0))</f>
        <v>168</v>
      </c>
      <c r="V10" s="265">
        <f>IF(ISNA(VLOOKUP($D10,'Letní pohár - konečné výsledky'!$B$294:$F$339,5,0)),0,VLOOKUP($D10,'Letní pohár - konečné výsledky'!$B$294:$F$339,5,0))</f>
        <v>195</v>
      </c>
    </row>
    <row r="11" spans="3:22" ht="18">
      <c r="C11" s="260" t="s">
        <v>12</v>
      </c>
      <c r="D11" s="261" t="s">
        <v>30</v>
      </c>
      <c r="E11" s="262">
        <f>SUM($G11:$V11)</f>
        <v>2716</v>
      </c>
      <c r="F11" s="271">
        <f>SUM(G11:V11)/COUNTIF(G11:V11,"&gt;0")</f>
        <v>169.75</v>
      </c>
      <c r="G11" s="263">
        <f>IF(ISNA(VLOOKUP($D11,'Letní pohár - konečné výsledky'!$B$4:$F$48,2,0)),0,VLOOKUP($D11,'Letní pohár - konečné výsledky'!$B$4:$F$48,2,0))</f>
        <v>154</v>
      </c>
      <c r="H11" s="263">
        <f>IF(ISNA(VLOOKUP($D11,'Letní pohár - konečné výsledky'!$B$4:$F$48,3,0)),0,VLOOKUP($D11,'Letní pohár - konečné výsledky'!$B$4:$F$48,3,0))</f>
        <v>181</v>
      </c>
      <c r="I11" s="263">
        <f>IF(ISNA(VLOOKUP($D11,'Letní pohár - konečné výsledky'!$B$4:$F$48,4,0)),0,VLOOKUP($D11,'Letní pohár - konečné výsledky'!$B$4:$F$48,4,0))</f>
        <v>202</v>
      </c>
      <c r="J11" s="263">
        <f>IF(ISNA(VLOOKUP($D11,'Letní pohár - konečné výsledky'!$B$4:$F$48,5,0)),0,VLOOKUP($D11,'Letní pohár - konečné výsledky'!$B$4:$F$48,5,0))</f>
        <v>135</v>
      </c>
      <c r="K11" s="267">
        <f>IF(ISNA(VLOOKUP($D11,'Letní pohár - konečné výsledky'!$B$100:$F$144,2,0)),0,VLOOKUP($D11,'Letní pohár - konečné výsledky'!$B$100:$F$144,2,0))</f>
        <v>169</v>
      </c>
      <c r="L11" s="267">
        <f>IF(ISNA(VLOOKUP($D11,'Letní pohár - konečné výsledky'!$B$100:$F$144,3,0)),0,VLOOKUP($D11,'Letní pohár - konečné výsledky'!$B$100:$F$144,3,0))</f>
        <v>183</v>
      </c>
      <c r="M11" s="267">
        <f>IF(ISNA(VLOOKUP($D11,'Letní pohár - konečné výsledky'!$B$100:$F$144,4,0)),0,VLOOKUP($D11,'Letní pohár - konečné výsledky'!$B$100:$F$144,4,0))</f>
        <v>168</v>
      </c>
      <c r="N11" s="267">
        <f>IF(ISNA(VLOOKUP($D11,'Letní pohár - konečné výsledky'!$B$100:$F$144,5,0)),0,VLOOKUP($D11,'Letní pohár - konečné výsledky'!$B$100:$F$144,5,0))</f>
        <v>135</v>
      </c>
      <c r="O11" s="264">
        <f>IF(ISNA(VLOOKUP($D11,'Letní pohár - konečné výsledky'!$B$197:$F$241,2,0)),0,VLOOKUP($D11,'Letní pohár - konečné výsledky'!$B$197:$F$241,2,0))</f>
        <v>168</v>
      </c>
      <c r="P11" s="264">
        <f>IF(ISNA(VLOOKUP($D11,'Letní pohár - konečné výsledky'!$B$197:$F$241,3,0)),0,VLOOKUP($D11,'Letní pohár - konečné výsledky'!$B$197:$F$241,3,0))</f>
        <v>166</v>
      </c>
      <c r="Q11" s="264">
        <f>IF(ISNA(VLOOKUP($D11,'Letní pohár - konečné výsledky'!$B$197:$F$241,4,0)),0,VLOOKUP($D11,'Letní pohár - konečné výsledky'!$B$197:$F$241,4,0))</f>
        <v>188</v>
      </c>
      <c r="R11" s="264">
        <f>IF(ISNA(VLOOKUP($D11,'Letní pohár - konečné výsledky'!$B$197:$F$241,5,0)),0,VLOOKUP($D11,'Letní pohár - konečné výsledky'!$B$197:$F$241,5,0))</f>
        <v>173</v>
      </c>
      <c r="S11" s="265">
        <f>IF(ISNA(VLOOKUP($D11,'Letní pohár - konečné výsledky'!$B$294:$F$339,2,0)),0,VLOOKUP($D11,'Letní pohár - konečné výsledky'!$B$294:$F$339,2,0))</f>
        <v>177</v>
      </c>
      <c r="T11" s="265">
        <f>IF(ISNA(VLOOKUP($D11,'Letní pohár - konečné výsledky'!$B$294:$F$339,3,0)),0,VLOOKUP($D11,'Letní pohár - konečné výsledky'!$B$294:$F$339,3,0))</f>
        <v>205</v>
      </c>
      <c r="U11" s="265">
        <f>IF(ISNA(VLOOKUP($D11,'Letní pohár - konečné výsledky'!$B$294:$F$339,4,0)),0,VLOOKUP($D11,'Letní pohár - konečné výsledky'!$B$294:$F$339,4,0))</f>
        <v>171</v>
      </c>
      <c r="V11" s="265">
        <f>IF(ISNA(VLOOKUP($D11,'Letní pohár - konečné výsledky'!$B$294:$F$339,5,0)),0,VLOOKUP($D11,'Letní pohár - konečné výsledky'!$B$294:$F$339,5,0))</f>
        <v>141</v>
      </c>
    </row>
    <row r="12" spans="3:22" ht="18">
      <c r="C12" s="260" t="s">
        <v>52</v>
      </c>
      <c r="D12" s="261" t="s">
        <v>54</v>
      </c>
      <c r="E12" s="262">
        <f>SUM($G12:$V12)</f>
        <v>2539</v>
      </c>
      <c r="F12" s="271">
        <f>SUM(G12:V12)/COUNTIF(G12:V12,"&gt;0")</f>
        <v>169.26666666666668</v>
      </c>
      <c r="G12" s="263">
        <f>IF(ISNA(VLOOKUP($D12,'Letní pohár - konečné výsledky'!$B$4:$F$48,2,0)),0,VLOOKUP($D12,'Letní pohár - konečné výsledky'!$B$4:$F$48,2,0))</f>
        <v>186</v>
      </c>
      <c r="H12" s="263">
        <f>IF(ISNA(VLOOKUP($D12,'Letní pohár - konečné výsledky'!$B$4:$F$48,3,0)),0,VLOOKUP($D12,'Letní pohár - konečné výsledky'!$B$4:$F$48,3,0))</f>
        <v>149</v>
      </c>
      <c r="I12" s="263">
        <f>IF(ISNA(VLOOKUP($D12,'Letní pohár - konečné výsledky'!$B$4:$F$48,4,0)),0,VLOOKUP($D12,'Letní pohár - konečné výsledky'!$B$4:$F$48,4,0))</f>
        <v>206</v>
      </c>
      <c r="J12" s="263">
        <f>IF(ISNA(VLOOKUP($D12,'Letní pohár - konečné výsledky'!$B$4:$F$48,5,0)),0,VLOOKUP($D12,'Letní pohár - konečné výsledky'!$B$4:$F$48,5,0))</f>
        <v>148</v>
      </c>
      <c r="K12" s="267">
        <f>IF(ISNA(VLOOKUP($D12,'Letní pohár - konečné výsledky'!$B$100:$F$144,2,0)),0,VLOOKUP($D12,'Letní pohár - konečné výsledky'!$B$100:$F$144,2,0))</f>
        <v>183</v>
      </c>
      <c r="L12" s="267">
        <f>IF(ISNA(VLOOKUP($D12,'Letní pohár - konečné výsledky'!$B$100:$F$144,3,0)),0,VLOOKUP($D12,'Letní pohár - konečné výsledky'!$B$100:$F$144,3,0))</f>
        <v>194</v>
      </c>
      <c r="M12" s="267">
        <f>IF(ISNA(VLOOKUP($D12,'Letní pohár - konečné výsledky'!$B$100:$F$144,4,0)),0,VLOOKUP($D12,'Letní pohár - konečné výsledky'!$B$100:$F$144,4,0))</f>
        <v>180</v>
      </c>
      <c r="N12" s="267">
        <f>IF(ISNA(VLOOKUP($D12,'Letní pohár - konečné výsledky'!$B$100:$F$144,5,0)),0,VLOOKUP($D12,'Letní pohár - konečné výsledky'!$B$100:$F$144,5,0))</f>
        <v>207</v>
      </c>
      <c r="O12" s="264">
        <f>IF(ISNA(VLOOKUP($D12,'Letní pohár - konečné výsledky'!$B$197:$F$241,2,0)),0,VLOOKUP($D12,'Letní pohár - konečné výsledky'!$B$197:$F$241,2,0))</f>
        <v>154</v>
      </c>
      <c r="P12" s="264">
        <f>IF(ISNA(VLOOKUP($D12,'Letní pohár - konečné výsledky'!$B$197:$F$241,3,0)),0,VLOOKUP($D12,'Letní pohár - konečné výsledky'!$B$197:$F$241,3,0))</f>
        <v>121</v>
      </c>
      <c r="Q12" s="264">
        <f>IF(ISNA(VLOOKUP($D12,'Letní pohár - konečné výsledky'!$B$197:$F$241,4,0)),0,VLOOKUP($D12,'Letní pohár - konečné výsledky'!$B$197:$F$241,4,0))</f>
        <v>123</v>
      </c>
      <c r="R12" s="264">
        <f>IF(ISNA(VLOOKUP($D12,'Letní pohár - konečné výsledky'!$B$197:$F$241,5,0)),0,VLOOKUP($D12,'Letní pohár - konečné výsledky'!$B$197:$F$241,5,0))</f>
        <v>164</v>
      </c>
      <c r="S12" s="265">
        <f>IF(ISNA(VLOOKUP($D12,'Letní pohár - konečné výsledky'!$B$294:$F$339,2,0)),0,VLOOKUP($D12,'Letní pohár - konečné výsledky'!$B$294:$F$339,2,0))</f>
        <v>166</v>
      </c>
      <c r="T12" s="265">
        <f>IF(ISNA(VLOOKUP($D12,'Letní pohár - konečné výsledky'!$B$294:$F$339,3,0)),0,VLOOKUP($D12,'Letní pohár - konečné výsledky'!$B$294:$F$339,3,0))</f>
        <v>169</v>
      </c>
      <c r="U12" s="265">
        <f>IF(ISNA(VLOOKUP($D12,'Letní pohár - konečné výsledky'!$B$294:$F$339,4,0)),0,VLOOKUP($D12,'Letní pohár - konečné výsledky'!$B$294:$F$339,4,0))</f>
        <v>0</v>
      </c>
      <c r="V12" s="265">
        <f>IF(ISNA(VLOOKUP($D12,'Letní pohár - konečné výsledky'!$B$294:$F$339,5,0)),0,VLOOKUP($D12,'Letní pohár - konečné výsledky'!$B$294:$F$339,5,0))</f>
        <v>189</v>
      </c>
    </row>
    <row r="13" spans="3:22" ht="18">
      <c r="C13" s="260" t="s">
        <v>13</v>
      </c>
      <c r="D13" s="261" t="s">
        <v>32</v>
      </c>
      <c r="E13" s="262">
        <f>SUM($G13:$V13)</f>
        <v>2697</v>
      </c>
      <c r="F13" s="271">
        <f>SUM(G13:V13)/COUNTIF(G13:V13,"&gt;0")</f>
        <v>168.5625</v>
      </c>
      <c r="G13" s="263">
        <f>IF(ISNA(VLOOKUP($D13,'Letní pohár - konečné výsledky'!$B$4:$F$48,2,0)),0,VLOOKUP($D13,'Letní pohár - konečné výsledky'!$B$4:$F$48,2,0))</f>
        <v>172</v>
      </c>
      <c r="H13" s="263">
        <f>IF(ISNA(VLOOKUP($D13,'Letní pohár - konečné výsledky'!$B$4:$F$48,3,0)),0,VLOOKUP($D13,'Letní pohár - konečné výsledky'!$B$4:$F$48,3,0))</f>
        <v>210</v>
      </c>
      <c r="I13" s="263">
        <f>IF(ISNA(VLOOKUP($D13,'Letní pohár - konečné výsledky'!$B$4:$F$48,4,0)),0,VLOOKUP($D13,'Letní pohár - konečné výsledky'!$B$4:$F$48,4,0))</f>
        <v>204</v>
      </c>
      <c r="J13" s="263">
        <f>IF(ISNA(VLOOKUP($D13,'Letní pohár - konečné výsledky'!$B$4:$F$48,5,0)),0,VLOOKUP($D13,'Letní pohár - konečné výsledky'!$B$4:$F$48,5,0))</f>
        <v>145</v>
      </c>
      <c r="K13" s="267">
        <f>IF(ISNA(VLOOKUP($D13,'Letní pohár - konečné výsledky'!$B$100:$F$144,2,0)),0,VLOOKUP($D13,'Letní pohár - konečné výsledky'!$B$100:$F$144,2,0))</f>
        <v>110</v>
      </c>
      <c r="L13" s="267">
        <f>IF(ISNA(VLOOKUP($D13,'Letní pohár - konečné výsledky'!$B$100:$F$144,3,0)),0,VLOOKUP($D13,'Letní pohár - konečné výsledky'!$B$100:$F$144,3,0))</f>
        <v>184</v>
      </c>
      <c r="M13" s="267">
        <f>IF(ISNA(VLOOKUP($D13,'Letní pohár - konečné výsledky'!$B$100:$F$144,4,0)),0,VLOOKUP($D13,'Letní pohár - konečné výsledky'!$B$100:$F$144,4,0))</f>
        <v>174</v>
      </c>
      <c r="N13" s="267">
        <f>IF(ISNA(VLOOKUP($D13,'Letní pohár - konečné výsledky'!$B$100:$F$144,5,0)),0,VLOOKUP($D13,'Letní pohár - konečné výsledky'!$B$100:$F$144,5,0))</f>
        <v>191</v>
      </c>
      <c r="O13" s="264">
        <f>IF(ISNA(VLOOKUP($D13,'Letní pohár - konečné výsledky'!$B$197:$F$241,2,0)),0,VLOOKUP($D13,'Letní pohár - konečné výsledky'!$B$197:$F$241,2,0))</f>
        <v>162</v>
      </c>
      <c r="P13" s="264">
        <f>IF(ISNA(VLOOKUP($D13,'Letní pohár - konečné výsledky'!$B$197:$F$241,3,0)),0,VLOOKUP($D13,'Letní pohár - konečné výsledky'!$B$197:$F$241,3,0))</f>
        <v>192</v>
      </c>
      <c r="Q13" s="264">
        <f>IF(ISNA(VLOOKUP($D13,'Letní pohár - konečné výsledky'!$B$197:$F$241,4,0)),0,VLOOKUP($D13,'Letní pohár - konečné výsledky'!$B$197:$F$241,4,0))</f>
        <v>138</v>
      </c>
      <c r="R13" s="264">
        <f>IF(ISNA(VLOOKUP($D13,'Letní pohár - konečné výsledky'!$B$197:$F$241,5,0)),0,VLOOKUP($D13,'Letní pohár - konečné výsledky'!$B$197:$F$241,5,0))</f>
        <v>193</v>
      </c>
      <c r="S13" s="265">
        <f>IF(ISNA(VLOOKUP($D13,'Letní pohár - konečné výsledky'!$B$294:$F$339,2,0)),0,VLOOKUP($D13,'Letní pohár - konečné výsledky'!$B$294:$F$339,2,0))</f>
        <v>150</v>
      </c>
      <c r="T13" s="265">
        <f>IF(ISNA(VLOOKUP($D13,'Letní pohár - konečné výsledky'!$B$294:$F$339,3,0)),0,VLOOKUP($D13,'Letní pohár - konečné výsledky'!$B$294:$F$339,3,0))</f>
        <v>135</v>
      </c>
      <c r="U13" s="265">
        <f>IF(ISNA(VLOOKUP($D13,'Letní pohár - konečné výsledky'!$B$294:$F$339,4,0)),0,VLOOKUP($D13,'Letní pohár - konečné výsledky'!$B$294:$F$339,4,0))</f>
        <v>214</v>
      </c>
      <c r="V13" s="265">
        <f>IF(ISNA(VLOOKUP($D13,'Letní pohár - konečné výsledky'!$B$294:$F$339,5,0)),0,VLOOKUP($D13,'Letní pohár - konečné výsledky'!$B$294:$F$339,5,0))</f>
        <v>123</v>
      </c>
    </row>
    <row r="14" spans="3:22" ht="18">
      <c r="C14" s="260" t="s">
        <v>15</v>
      </c>
      <c r="D14" s="261" t="s">
        <v>88</v>
      </c>
      <c r="E14" s="262">
        <f>SUM($G14:$V14)</f>
        <v>2010</v>
      </c>
      <c r="F14" s="271">
        <f>SUM(G14:V14)/COUNTIF(G14:V14,"&gt;0")</f>
        <v>167.5</v>
      </c>
      <c r="G14" s="263">
        <f>IF(ISNA(VLOOKUP($D14,'Letní pohár - konečné výsledky'!$B$4:$F$48,2,0)),0,VLOOKUP($D14,'Letní pohár - konečné výsledky'!$B$4:$F$48,2,0))</f>
        <v>0</v>
      </c>
      <c r="H14" s="263">
        <f>IF(ISNA(VLOOKUP($D14,'Letní pohár - konečné výsledky'!$B$4:$F$48,3,0)),0,VLOOKUP($D14,'Letní pohár - konečné výsledky'!$B$4:$F$48,3,0))</f>
        <v>0</v>
      </c>
      <c r="I14" s="263">
        <f>IF(ISNA(VLOOKUP($D14,'Letní pohár - konečné výsledky'!$B$4:$F$48,4,0)),0,VLOOKUP($D14,'Letní pohár - konečné výsledky'!$B$4:$F$48,4,0))</f>
        <v>0</v>
      </c>
      <c r="J14" s="263">
        <f>IF(ISNA(VLOOKUP($D14,'Letní pohár - konečné výsledky'!$B$4:$F$48,5,0)),0,VLOOKUP($D14,'Letní pohár - konečné výsledky'!$B$4:$F$48,5,0))</f>
        <v>0</v>
      </c>
      <c r="K14" s="267">
        <f>IF(ISNA(VLOOKUP($D14,'Letní pohár - konečné výsledky'!$B$100:$F$144,2,0)),0,VLOOKUP($D14,'Letní pohár - konečné výsledky'!$B$100:$F$144,2,0))</f>
        <v>182</v>
      </c>
      <c r="L14" s="267">
        <f>IF(ISNA(VLOOKUP($D14,'Letní pohár - konečné výsledky'!$B$100:$F$144,3,0)),0,VLOOKUP($D14,'Letní pohár - konečné výsledky'!$B$100:$F$144,3,0))</f>
        <v>199</v>
      </c>
      <c r="M14" s="267">
        <f>IF(ISNA(VLOOKUP($D14,'Letní pohár - konečné výsledky'!$B$100:$F$144,4,0)),0,VLOOKUP($D14,'Letní pohár - konečné výsledky'!$B$100:$F$144,4,0))</f>
        <v>148</v>
      </c>
      <c r="N14" s="267">
        <f>IF(ISNA(VLOOKUP($D14,'Letní pohár - konečné výsledky'!$B$100:$F$144,5,0)),0,VLOOKUP($D14,'Letní pohár - konečné výsledky'!$B$100:$F$144,5,0))</f>
        <v>146</v>
      </c>
      <c r="O14" s="264">
        <f>IF(ISNA(VLOOKUP($D14,'Letní pohár - konečné výsledky'!$B$197:$F$241,2,0)),0,VLOOKUP($D14,'Letní pohár - konečné výsledky'!$B$197:$F$241,2,0))</f>
        <v>169</v>
      </c>
      <c r="P14" s="264">
        <f>IF(ISNA(VLOOKUP($D14,'Letní pohár - konečné výsledky'!$B$197:$F$241,3,0)),0,VLOOKUP($D14,'Letní pohár - konečné výsledky'!$B$197:$F$241,3,0))</f>
        <v>197</v>
      </c>
      <c r="Q14" s="264">
        <f>IF(ISNA(VLOOKUP($D14,'Letní pohár - konečné výsledky'!$B$197:$F$241,4,0)),0,VLOOKUP($D14,'Letní pohár - konečné výsledky'!$B$197:$F$241,4,0))</f>
        <v>148</v>
      </c>
      <c r="R14" s="264">
        <f>IF(ISNA(VLOOKUP($D14,'Letní pohár - konečné výsledky'!$B$197:$F$241,5,0)),0,VLOOKUP($D14,'Letní pohár - konečné výsledky'!$B$197:$F$241,5,0))</f>
        <v>167</v>
      </c>
      <c r="S14" s="265">
        <f>IF(ISNA(VLOOKUP($D14,'Letní pohár - konečné výsledky'!$B$294:$F$339,2,0)),0,VLOOKUP($D14,'Letní pohár - konečné výsledky'!$B$294:$F$339,2,0))</f>
        <v>176</v>
      </c>
      <c r="T14" s="265">
        <f>IF(ISNA(VLOOKUP($D14,'Letní pohár - konečné výsledky'!$B$294:$F$339,3,0)),0,VLOOKUP($D14,'Letní pohár - konečné výsledky'!$B$294:$F$339,3,0))</f>
        <v>166</v>
      </c>
      <c r="U14" s="265">
        <f>IF(ISNA(VLOOKUP($D14,'Letní pohár - konečné výsledky'!$B$294:$F$339,4,0)),0,VLOOKUP($D14,'Letní pohár - konečné výsledky'!$B$294:$F$339,4,0))</f>
        <v>152</v>
      </c>
      <c r="V14" s="265">
        <f>IF(ISNA(VLOOKUP($D14,'Letní pohár - konečné výsledky'!$B$294:$F$339,5,0)),0,VLOOKUP($D14,'Letní pohár - konečné výsledky'!$B$294:$F$339,5,0))</f>
        <v>160</v>
      </c>
    </row>
    <row r="15" spans="3:22" ht="18">
      <c r="C15" s="260" t="s">
        <v>15</v>
      </c>
      <c r="D15" s="261" t="s">
        <v>114</v>
      </c>
      <c r="E15" s="262">
        <f>SUM($G15:$V15)</f>
        <v>661</v>
      </c>
      <c r="F15" s="271">
        <f>SUM(G15:V15)/COUNTIF(G15:V15,"&gt;0")</f>
        <v>165.25</v>
      </c>
      <c r="G15" s="263">
        <f>IF(ISNA(VLOOKUP($D15,'Letní pohár - konečné výsledky'!$B$4:$F$48,2,0)),0,VLOOKUP($D15,'Letní pohár - konečné výsledky'!$B$4:$F$48,2,0))</f>
        <v>0</v>
      </c>
      <c r="H15" s="263">
        <f>IF(ISNA(VLOOKUP($D15,'Letní pohár - konečné výsledky'!$B$4:$F$48,3,0)),0,VLOOKUP($D15,'Letní pohár - konečné výsledky'!$B$4:$F$48,3,0))</f>
        <v>0</v>
      </c>
      <c r="I15" s="263">
        <f>IF(ISNA(VLOOKUP($D15,'Letní pohár - konečné výsledky'!$B$4:$F$48,4,0)),0,VLOOKUP($D15,'Letní pohár - konečné výsledky'!$B$4:$F$48,4,0))</f>
        <v>0</v>
      </c>
      <c r="J15" s="263">
        <f>IF(ISNA(VLOOKUP($D15,'Letní pohár - konečné výsledky'!$B$4:$F$48,5,0)),0,VLOOKUP($D15,'Letní pohár - konečné výsledky'!$B$4:$F$48,5,0))</f>
        <v>0</v>
      </c>
      <c r="K15" s="267">
        <f>IF(ISNA(VLOOKUP($D15,'Letní pohár - konečné výsledky'!$B$100:$F$144,2,0)),0,VLOOKUP($D15,'Letní pohár - konečné výsledky'!$B$100:$F$144,2,0))</f>
        <v>0</v>
      </c>
      <c r="L15" s="267">
        <f>IF(ISNA(VLOOKUP($D15,'Letní pohár - konečné výsledky'!$B$100:$F$144,3,0)),0,VLOOKUP($D15,'Letní pohár - konečné výsledky'!$B$100:$F$144,3,0))</f>
        <v>0</v>
      </c>
      <c r="M15" s="267">
        <f>IF(ISNA(VLOOKUP($D15,'Letní pohár - konečné výsledky'!$B$100:$F$144,4,0)),0,VLOOKUP($D15,'Letní pohár - konečné výsledky'!$B$100:$F$144,4,0))</f>
        <v>0</v>
      </c>
      <c r="N15" s="267">
        <f>IF(ISNA(VLOOKUP($D15,'Letní pohár - konečné výsledky'!$B$100:$F$144,5,0)),0,VLOOKUP($D15,'Letní pohár - konečné výsledky'!$B$100:$F$144,5,0))</f>
        <v>0</v>
      </c>
      <c r="O15" s="264">
        <f>IF(ISNA(VLOOKUP($D15,'Letní pohár - konečné výsledky'!$B$197:$F$241,2,0)),0,VLOOKUP($D15,'Letní pohár - konečné výsledky'!$B$197:$F$241,2,0))</f>
        <v>0</v>
      </c>
      <c r="P15" s="264">
        <f>IF(ISNA(VLOOKUP($D15,'Letní pohár - konečné výsledky'!$B$197:$F$241,3,0)),0,VLOOKUP($D15,'Letní pohár - konečné výsledky'!$B$197:$F$241,3,0))</f>
        <v>0</v>
      </c>
      <c r="Q15" s="264">
        <f>IF(ISNA(VLOOKUP($D15,'Letní pohár - konečné výsledky'!$B$197:$F$241,4,0)),0,VLOOKUP($D15,'Letní pohár - konečné výsledky'!$B$197:$F$241,4,0))</f>
        <v>0</v>
      </c>
      <c r="R15" s="264">
        <f>IF(ISNA(VLOOKUP($D15,'Letní pohár - konečné výsledky'!$B$197:$F$241,5,0)),0,VLOOKUP($D15,'Letní pohár - konečné výsledky'!$B$197:$F$241,5,0))</f>
        <v>0</v>
      </c>
      <c r="S15" s="265">
        <f>IF(ISNA(VLOOKUP($D15,'Letní pohár - konečné výsledky'!$B$294:$F$339,2,0)),0,VLOOKUP($D15,'Letní pohár - konečné výsledky'!$B$294:$F$339,2,0))</f>
        <v>164</v>
      </c>
      <c r="T15" s="265">
        <f>IF(ISNA(VLOOKUP($D15,'Letní pohár - konečné výsledky'!$B$294:$F$339,3,0)),0,VLOOKUP($D15,'Letní pohár - konečné výsledky'!$B$294:$F$339,3,0))</f>
        <v>172</v>
      </c>
      <c r="U15" s="265">
        <f>IF(ISNA(VLOOKUP($D15,'Letní pohár - konečné výsledky'!$B$294:$F$339,4,0)),0,VLOOKUP($D15,'Letní pohár - konečné výsledky'!$B$294:$F$339,4,0))</f>
        <v>164</v>
      </c>
      <c r="V15" s="265">
        <f>IF(ISNA(VLOOKUP($D15,'Letní pohár - konečné výsledky'!$B$294:$F$339,5,0)),0,VLOOKUP($D15,'Letní pohár - konečné výsledky'!$B$294:$F$339,5,0))</f>
        <v>161</v>
      </c>
    </row>
    <row r="16" spans="3:22" ht="18">
      <c r="C16" s="260" t="s">
        <v>52</v>
      </c>
      <c r="D16" s="261" t="s">
        <v>94</v>
      </c>
      <c r="E16" s="262">
        <f>SUM($G16:$V16)</f>
        <v>1802</v>
      </c>
      <c r="F16" s="271">
        <f>SUM(G16:V16)/COUNTIF(G16:V16,"&gt;0")</f>
        <v>163.8181818181818</v>
      </c>
      <c r="G16" s="263">
        <f>IF(ISNA(VLOOKUP($D16,'Letní pohár - konečné výsledky'!$B$4:$F$48,2,0)),0,VLOOKUP($D16,'Letní pohár - konečné výsledky'!$B$4:$F$48,2,0))</f>
        <v>0</v>
      </c>
      <c r="H16" s="263">
        <f>IF(ISNA(VLOOKUP($D16,'Letní pohár - konečné výsledky'!$B$4:$F$48,3,0)),0,VLOOKUP($D16,'Letní pohár - konečné výsledky'!$B$4:$F$48,3,0))</f>
        <v>0</v>
      </c>
      <c r="I16" s="263">
        <f>IF(ISNA(VLOOKUP($D16,'Letní pohár - konečné výsledky'!$B$4:$F$48,4,0)),0,VLOOKUP($D16,'Letní pohár - konečné výsledky'!$B$4:$F$48,4,0))</f>
        <v>0</v>
      </c>
      <c r="J16" s="263">
        <f>IF(ISNA(VLOOKUP($D16,'Letní pohár - konečné výsledky'!$B$4:$F$48,5,0)),0,VLOOKUP($D16,'Letní pohár - konečné výsledky'!$B$4:$F$48,5,0))</f>
        <v>0</v>
      </c>
      <c r="K16" s="267">
        <f>IF(ISNA(VLOOKUP($D16,'Letní pohár - konečné výsledky'!$B$100:$F$144,2,0)),0,VLOOKUP($D16,'Letní pohár - konečné výsledky'!$B$100:$F$144,2,0))</f>
        <v>128</v>
      </c>
      <c r="L16" s="267">
        <f>IF(ISNA(VLOOKUP($D16,'Letní pohár - konečné výsledky'!$B$100:$F$144,3,0)),0,VLOOKUP($D16,'Letní pohár - konečné výsledky'!$B$100:$F$144,3,0))</f>
        <v>152</v>
      </c>
      <c r="M16" s="267">
        <f>IF(ISNA(VLOOKUP($D16,'Letní pohár - konečné výsledky'!$B$100:$F$144,4,0)),0,VLOOKUP($D16,'Letní pohár - konečné výsledky'!$B$100:$F$144,4,0))</f>
        <v>189</v>
      </c>
      <c r="N16" s="267">
        <f>IF(ISNA(VLOOKUP($D16,'Letní pohár - konečné výsledky'!$B$100:$F$144,5,0)),0,VLOOKUP($D16,'Letní pohár - konečné výsledky'!$B$100:$F$144,5,0))</f>
        <v>169</v>
      </c>
      <c r="O16" s="264">
        <f>IF(ISNA(VLOOKUP($D16,'Letní pohár - konečné výsledky'!$B$197:$F$241,2,0)),0,VLOOKUP($D16,'Letní pohár - konečné výsledky'!$B$197:$F$241,2,0))</f>
        <v>179</v>
      </c>
      <c r="P16" s="264">
        <f>IF(ISNA(VLOOKUP($D16,'Letní pohár - konečné výsledky'!$B$197:$F$241,3,0)),0,VLOOKUP($D16,'Letní pohár - konečné výsledky'!$B$197:$F$241,3,0))</f>
        <v>153</v>
      </c>
      <c r="Q16" s="264">
        <f>IF(ISNA(VLOOKUP($D16,'Letní pohár - konečné výsledky'!$B$197:$F$241,4,0)),0,VLOOKUP($D16,'Letní pohár - konečné výsledky'!$B$197:$F$241,4,0))</f>
        <v>160</v>
      </c>
      <c r="R16" s="264">
        <f>IF(ISNA(VLOOKUP($D16,'Letní pohár - konečné výsledky'!$B$197:$F$241,5,0)),0,VLOOKUP($D16,'Letní pohár - konečné výsledky'!$B$197:$F$241,5,0))</f>
        <v>186</v>
      </c>
      <c r="S16" s="265">
        <f>IF(ISNA(VLOOKUP($D16,'Letní pohár - konečné výsledky'!$B$294:$F$339,2,0)),0,VLOOKUP($D16,'Letní pohár - konečné výsledky'!$B$294:$F$339,2,0))</f>
        <v>0</v>
      </c>
      <c r="T16" s="265">
        <f>IF(ISNA(VLOOKUP($D16,'Letní pohár - konečné výsledky'!$B$294:$F$339,3,0)),0,VLOOKUP($D16,'Letní pohár - konečné výsledky'!$B$294:$F$339,3,0))</f>
        <v>144</v>
      </c>
      <c r="U16" s="265">
        <f>IF(ISNA(VLOOKUP($D16,'Letní pohár - konečné výsledky'!$B$294:$F$339,4,0)),0,VLOOKUP($D16,'Letní pohár - konečné výsledky'!$B$294:$F$339,4,0))</f>
        <v>152</v>
      </c>
      <c r="V16" s="265">
        <f>IF(ISNA(VLOOKUP($D16,'Letní pohár - konečné výsledky'!$B$294:$F$339,5,0)),0,VLOOKUP($D16,'Letní pohár - konečné výsledky'!$B$294:$F$339,5,0))</f>
        <v>190</v>
      </c>
    </row>
    <row r="17" spans="3:22" ht="18">
      <c r="C17" s="260" t="s">
        <v>15</v>
      </c>
      <c r="D17" s="261" t="s">
        <v>66</v>
      </c>
      <c r="E17" s="262">
        <f>SUM($G17:$V17)</f>
        <v>1960</v>
      </c>
      <c r="F17" s="271">
        <f>SUM(G17:V17)/COUNTIF(G17:V17,"&gt;0")</f>
        <v>163.33333333333334</v>
      </c>
      <c r="G17" s="263">
        <f>IF(ISNA(VLOOKUP($D17,'Letní pohár - konečné výsledky'!$B$4:$F$48,2,0)),0,VLOOKUP($D17,'Letní pohár - konečné výsledky'!$B$4:$F$48,2,0))</f>
        <v>210</v>
      </c>
      <c r="H17" s="263">
        <f>IF(ISNA(VLOOKUP($D17,'Letní pohár - konečné výsledky'!$B$4:$F$48,3,0)),0,VLOOKUP($D17,'Letní pohár - konečné výsledky'!$B$4:$F$48,3,0))</f>
        <v>141</v>
      </c>
      <c r="I17" s="263">
        <f>IF(ISNA(VLOOKUP($D17,'Letní pohár - konečné výsledky'!$B$4:$F$48,4,0)),0,VLOOKUP($D17,'Letní pohár - konečné výsledky'!$B$4:$F$48,4,0))</f>
        <v>198</v>
      </c>
      <c r="J17" s="263">
        <f>IF(ISNA(VLOOKUP($D17,'Letní pohár - konečné výsledky'!$B$4:$F$48,5,0)),0,VLOOKUP($D17,'Letní pohár - konečné výsledky'!$B$4:$F$48,5,0))</f>
        <v>158</v>
      </c>
      <c r="K17" s="267">
        <f>IF(ISNA(VLOOKUP($D17,'Letní pohár - konečné výsledky'!$B$100:$F$144,2,0)),0,VLOOKUP($D17,'Letní pohár - konečné výsledky'!$B$100:$F$144,2,0))</f>
        <v>146</v>
      </c>
      <c r="L17" s="267">
        <f>IF(ISNA(VLOOKUP($D17,'Letní pohár - konečné výsledky'!$B$100:$F$144,3,0)),0,VLOOKUP($D17,'Letní pohár - konečné výsledky'!$B$100:$F$144,3,0))</f>
        <v>161</v>
      </c>
      <c r="M17" s="267">
        <f>IF(ISNA(VLOOKUP($D17,'Letní pohár - konečné výsledky'!$B$100:$F$144,4,0)),0,VLOOKUP($D17,'Letní pohár - konečné výsledky'!$B$100:$F$144,4,0))</f>
        <v>190</v>
      </c>
      <c r="N17" s="267">
        <f>IF(ISNA(VLOOKUP($D17,'Letní pohár - konečné výsledky'!$B$100:$F$144,5,0)),0,VLOOKUP($D17,'Letní pohár - konečné výsledky'!$B$100:$F$144,5,0))</f>
        <v>122</v>
      </c>
      <c r="O17" s="264">
        <f>IF(ISNA(VLOOKUP($D17,'Letní pohár - konečné výsledky'!$B$197:$F$241,2,0)),0,VLOOKUP($D17,'Letní pohár - konečné výsledky'!$B$197:$F$241,2,0))</f>
        <v>158</v>
      </c>
      <c r="P17" s="264">
        <f>IF(ISNA(VLOOKUP($D17,'Letní pohár - konečné výsledky'!$B$197:$F$241,3,0)),0,VLOOKUP($D17,'Letní pohár - konečné výsledky'!$B$197:$F$241,3,0))</f>
        <v>156</v>
      </c>
      <c r="Q17" s="264">
        <f>IF(ISNA(VLOOKUP($D17,'Letní pohár - konečné výsledky'!$B$197:$F$241,4,0)),0,VLOOKUP($D17,'Letní pohár - konečné výsledky'!$B$197:$F$241,4,0))</f>
        <v>191</v>
      </c>
      <c r="R17" s="264">
        <f>IF(ISNA(VLOOKUP($D17,'Letní pohár - konečné výsledky'!$B$197:$F$241,5,0)),0,VLOOKUP($D17,'Letní pohár - konečné výsledky'!$B$197:$F$241,5,0))</f>
        <v>129</v>
      </c>
      <c r="S17" s="265">
        <f>IF(ISNA(VLOOKUP($D17,'Letní pohár - konečné výsledky'!$B$294:$F$339,2,0)),0,VLOOKUP($D17,'Letní pohár - konečné výsledky'!$B$294:$F$339,2,0))</f>
        <v>0</v>
      </c>
      <c r="T17" s="265">
        <f>IF(ISNA(VLOOKUP($D17,'Letní pohár - konečné výsledky'!$B$294:$F$339,3,0)),0,VLOOKUP($D17,'Letní pohár - konečné výsledky'!$B$294:$F$339,3,0))</f>
        <v>0</v>
      </c>
      <c r="U17" s="265">
        <f>IF(ISNA(VLOOKUP($D17,'Letní pohár - konečné výsledky'!$B$294:$F$339,4,0)),0,VLOOKUP($D17,'Letní pohár - konečné výsledky'!$B$294:$F$339,4,0))</f>
        <v>0</v>
      </c>
      <c r="V17" s="265">
        <f>IF(ISNA(VLOOKUP($D17,'Letní pohár - konečné výsledky'!$B$294:$F$339,5,0)),0,VLOOKUP($D17,'Letní pohár - konečné výsledky'!$B$294:$F$339,5,0))</f>
        <v>0</v>
      </c>
    </row>
    <row r="18" spans="3:22" ht="18">
      <c r="C18" s="260" t="s">
        <v>52</v>
      </c>
      <c r="D18" s="261" t="s">
        <v>55</v>
      </c>
      <c r="E18" s="262">
        <f>SUM($G18:$V18)</f>
        <v>1779</v>
      </c>
      <c r="F18" s="271">
        <f>SUM(G18:V18)/COUNTIF(G18:V18,"&gt;0")</f>
        <v>161.72727272727272</v>
      </c>
      <c r="G18" s="263">
        <f>IF(ISNA(VLOOKUP($D18,'Letní pohár - konečné výsledky'!$B$4:$F$48,2,0)),0,VLOOKUP($D18,'Letní pohár - konečné výsledky'!$B$4:$F$48,2,0))</f>
        <v>179</v>
      </c>
      <c r="H18" s="263">
        <f>IF(ISNA(VLOOKUP($D18,'Letní pohár - konečné výsledky'!$B$4:$F$48,3,0)),0,VLOOKUP($D18,'Letní pohár - konečné výsledky'!$B$4:$F$48,3,0))</f>
        <v>139</v>
      </c>
      <c r="I18" s="263">
        <f>IF(ISNA(VLOOKUP($D18,'Letní pohár - konečné výsledky'!$B$4:$F$48,4,0)),0,VLOOKUP($D18,'Letní pohár - konečné výsledky'!$B$4:$F$48,4,0))</f>
        <v>148</v>
      </c>
      <c r="J18" s="263">
        <f>IF(ISNA(VLOOKUP($D18,'Letní pohár - konečné výsledky'!$B$4:$F$48,5,0)),0,VLOOKUP($D18,'Letní pohár - konečné výsledky'!$B$4:$F$48,5,0))</f>
        <v>163</v>
      </c>
      <c r="K18" s="267">
        <f>IF(ISNA(VLOOKUP($D18,'Letní pohár - konečné výsledky'!$B$100:$F$144,2,0)),0,VLOOKUP($D18,'Letní pohár - konečné výsledky'!$B$100:$F$144,2,0))</f>
        <v>177</v>
      </c>
      <c r="L18" s="267">
        <f>IF(ISNA(VLOOKUP($D18,'Letní pohár - konečné výsledky'!$B$100:$F$144,3,0)),0,VLOOKUP($D18,'Letní pohár - konečné výsledky'!$B$100:$F$144,3,0))</f>
        <v>152</v>
      </c>
      <c r="M18" s="267">
        <f>IF(ISNA(VLOOKUP($D18,'Letní pohár - konečné výsledky'!$B$100:$F$144,4,0)),0,VLOOKUP($D18,'Letní pohár - konečné výsledky'!$B$100:$F$144,4,0))</f>
        <v>155</v>
      </c>
      <c r="N18" s="267">
        <f>IF(ISNA(VLOOKUP($D18,'Letní pohár - konečné výsledky'!$B$100:$F$144,5,0)),0,VLOOKUP($D18,'Letní pohár - konečné výsledky'!$B$100:$F$144,5,0))</f>
        <v>168</v>
      </c>
      <c r="O18" s="264">
        <f>IF(ISNA(VLOOKUP($D18,'Letní pohár - konečné výsledky'!$B$197:$F$241,2,0)),0,VLOOKUP($D18,'Letní pohár - konečné výsledky'!$B$197:$F$241,2,0))</f>
        <v>0</v>
      </c>
      <c r="P18" s="264">
        <f>IF(ISNA(VLOOKUP($D18,'Letní pohár - konečné výsledky'!$B$197:$F$241,3,0)),0,VLOOKUP($D18,'Letní pohár - konečné výsledky'!$B$197:$F$241,3,0))</f>
        <v>0</v>
      </c>
      <c r="Q18" s="264">
        <f>IF(ISNA(VLOOKUP($D18,'Letní pohár - konečné výsledky'!$B$197:$F$241,4,0)),0,VLOOKUP($D18,'Letní pohár - konečné výsledky'!$B$197:$F$241,4,0))</f>
        <v>0</v>
      </c>
      <c r="R18" s="264">
        <f>IF(ISNA(VLOOKUP($D18,'Letní pohár - konečné výsledky'!$B$197:$F$241,5,0)),0,VLOOKUP($D18,'Letní pohár - konečné výsledky'!$B$197:$F$241,5,0))</f>
        <v>0</v>
      </c>
      <c r="S18" s="265">
        <f>IF(ISNA(VLOOKUP($D18,'Letní pohár - konečné výsledky'!$B$294:$F$339,2,0)),0,VLOOKUP($D18,'Letní pohár - konečné výsledky'!$B$294:$F$339,2,0))</f>
        <v>171</v>
      </c>
      <c r="T18" s="265">
        <f>IF(ISNA(VLOOKUP($D18,'Letní pohár - konečné výsledky'!$B$294:$F$339,3,0)),0,VLOOKUP($D18,'Letní pohár - konečné výsledky'!$B$294:$F$339,3,0))</f>
        <v>176</v>
      </c>
      <c r="U18" s="265">
        <f>IF(ISNA(VLOOKUP($D18,'Letní pohár - konečné výsledky'!$B$294:$F$339,4,0)),0,VLOOKUP($D18,'Letní pohár - konečné výsledky'!$B$294:$F$339,4,0))</f>
        <v>151</v>
      </c>
      <c r="V18" s="265">
        <f>IF(ISNA(VLOOKUP($D18,'Letní pohár - konečné výsledky'!$B$294:$F$339,5,0)),0,VLOOKUP($D18,'Letní pohár - konečné výsledky'!$B$294:$F$339,5,0))</f>
        <v>0</v>
      </c>
    </row>
    <row r="19" spans="3:22" ht="18">
      <c r="C19" s="260" t="s">
        <v>14</v>
      </c>
      <c r="D19" s="261" t="s">
        <v>35</v>
      </c>
      <c r="E19" s="262">
        <f>SUM($G19:$V19)</f>
        <v>2550</v>
      </c>
      <c r="F19" s="271">
        <f>SUM(G19:V19)/COUNTIF(G19:V19,"&gt;0")</f>
        <v>159.375</v>
      </c>
      <c r="G19" s="263">
        <f>IF(ISNA(VLOOKUP($D19,'Letní pohár - konečné výsledky'!$B$4:$F$48,2,0)),0,VLOOKUP($D19,'Letní pohár - konečné výsledky'!$B$4:$F$48,2,0))</f>
        <v>166</v>
      </c>
      <c r="H19" s="263">
        <f>IF(ISNA(VLOOKUP($D19,'Letní pohár - konečné výsledky'!$B$4:$F$48,3,0)),0,VLOOKUP($D19,'Letní pohár - konečné výsledky'!$B$4:$F$48,3,0))</f>
        <v>121</v>
      </c>
      <c r="I19" s="263">
        <f>IF(ISNA(VLOOKUP($D19,'Letní pohár - konečné výsledky'!$B$4:$F$48,4,0)),0,VLOOKUP($D19,'Letní pohár - konečné výsledky'!$B$4:$F$48,4,0))</f>
        <v>184</v>
      </c>
      <c r="J19" s="263">
        <f>IF(ISNA(VLOOKUP($D19,'Letní pohár - konečné výsledky'!$B$4:$F$48,5,0)),0,VLOOKUP($D19,'Letní pohár - konečné výsledky'!$B$4:$F$48,5,0))</f>
        <v>110</v>
      </c>
      <c r="K19" s="267">
        <f>IF(ISNA(VLOOKUP($D19,'Letní pohár - konečné výsledky'!$B$100:$F$144,2,0)),0,VLOOKUP($D19,'Letní pohár - konečné výsledky'!$B$100:$F$144,2,0))</f>
        <v>147</v>
      </c>
      <c r="L19" s="267">
        <f>IF(ISNA(VLOOKUP($D19,'Letní pohár - konečné výsledky'!$B$100:$F$144,3,0)),0,VLOOKUP($D19,'Letní pohár - konečné výsledky'!$B$100:$F$144,3,0))</f>
        <v>169</v>
      </c>
      <c r="M19" s="267">
        <f>IF(ISNA(VLOOKUP($D19,'Letní pohár - konečné výsledky'!$B$100:$F$144,4,0)),0,VLOOKUP($D19,'Letní pohár - konečné výsledky'!$B$100:$F$144,4,0))</f>
        <v>191</v>
      </c>
      <c r="N19" s="267">
        <f>IF(ISNA(VLOOKUP($D19,'Letní pohár - konečné výsledky'!$B$100:$F$144,5,0)),0,VLOOKUP($D19,'Letní pohár - konečné výsledky'!$B$100:$F$144,5,0))</f>
        <v>155</v>
      </c>
      <c r="O19" s="264">
        <f>IF(ISNA(VLOOKUP($D19,'Letní pohár - konečné výsledky'!$B$197:$F$241,2,0)),0,VLOOKUP($D19,'Letní pohár - konečné výsledky'!$B$197:$F$241,2,0))</f>
        <v>170</v>
      </c>
      <c r="P19" s="264">
        <f>IF(ISNA(VLOOKUP($D19,'Letní pohár - konečné výsledky'!$B$197:$F$241,3,0)),0,VLOOKUP($D19,'Letní pohár - konečné výsledky'!$B$197:$F$241,3,0))</f>
        <v>154</v>
      </c>
      <c r="Q19" s="264">
        <f>IF(ISNA(VLOOKUP($D19,'Letní pohár - konečné výsledky'!$B$197:$F$241,4,0)),0,VLOOKUP($D19,'Letní pohár - konečné výsledky'!$B$197:$F$241,4,0))</f>
        <v>177</v>
      </c>
      <c r="R19" s="264">
        <f>IF(ISNA(VLOOKUP($D19,'Letní pohár - konečné výsledky'!$B$197:$F$241,5,0)),0,VLOOKUP($D19,'Letní pohár - konečné výsledky'!$B$197:$F$241,5,0))</f>
        <v>175</v>
      </c>
      <c r="S19" s="265">
        <f>IF(ISNA(VLOOKUP($D19,'Letní pohár - konečné výsledky'!$B$294:$F$339,2,0)),0,VLOOKUP($D19,'Letní pohár - konečné výsledky'!$B$294:$F$339,2,0))</f>
        <v>165</v>
      </c>
      <c r="T19" s="265">
        <f>IF(ISNA(VLOOKUP($D19,'Letní pohár - konečné výsledky'!$B$294:$F$339,3,0)),0,VLOOKUP($D19,'Letní pohár - konečné výsledky'!$B$294:$F$339,3,0))</f>
        <v>131</v>
      </c>
      <c r="U19" s="265">
        <f>IF(ISNA(VLOOKUP($D19,'Letní pohár - konečné výsledky'!$B$294:$F$339,4,0)),0,VLOOKUP($D19,'Letní pohár - konečné výsledky'!$B$294:$F$339,4,0))</f>
        <v>179</v>
      </c>
      <c r="V19" s="265">
        <f>IF(ISNA(VLOOKUP($D19,'Letní pohár - konečné výsledky'!$B$294:$F$339,5,0)),0,VLOOKUP($D19,'Letní pohár - konečné výsledky'!$B$294:$F$339,5,0))</f>
        <v>156</v>
      </c>
    </row>
    <row r="20" spans="3:22" ht="18">
      <c r="C20" s="260" t="s">
        <v>15</v>
      </c>
      <c r="D20" s="261" t="s">
        <v>67</v>
      </c>
      <c r="E20" s="262">
        <f>SUM($G20:$V20)</f>
        <v>1903</v>
      </c>
      <c r="F20" s="271">
        <f>SUM(G20:V20)/COUNTIF(G20:V20,"&gt;0")</f>
        <v>158.58333333333334</v>
      </c>
      <c r="G20" s="263">
        <f>IF(ISNA(VLOOKUP($D20,'Letní pohár - konečné výsledky'!$B$4:$F$48,2,0)),0,VLOOKUP($D20,'Letní pohár - konečné výsledky'!$B$4:$F$48,2,0))</f>
        <v>180</v>
      </c>
      <c r="H20" s="263">
        <f>IF(ISNA(VLOOKUP($D20,'Letní pohár - konečné výsledky'!$B$4:$F$48,3,0)),0,VLOOKUP($D20,'Letní pohár - konečné výsledky'!$B$4:$F$48,3,0))</f>
        <v>142</v>
      </c>
      <c r="I20" s="263">
        <f>IF(ISNA(VLOOKUP($D20,'Letní pohár - konečné výsledky'!$B$4:$F$48,4,0)),0,VLOOKUP($D20,'Letní pohár - konečné výsledky'!$B$4:$F$48,4,0))</f>
        <v>162</v>
      </c>
      <c r="J20" s="263">
        <f>IF(ISNA(VLOOKUP($D20,'Letní pohár - konečné výsledky'!$B$4:$F$48,5,0)),0,VLOOKUP($D20,'Letní pohár - konečné výsledky'!$B$4:$F$48,5,0))</f>
        <v>179</v>
      </c>
      <c r="K20" s="267">
        <f>IF(ISNA(VLOOKUP($D20,'Letní pohár - konečné výsledky'!$B$100:$F$144,2,0)),0,VLOOKUP($D20,'Letní pohár - konečné výsledky'!$B$100:$F$144,2,0))</f>
        <v>0</v>
      </c>
      <c r="L20" s="267">
        <f>IF(ISNA(VLOOKUP($D20,'Letní pohár - konečné výsledky'!$B$100:$F$144,3,0)),0,VLOOKUP($D20,'Letní pohár - konečné výsledky'!$B$100:$F$144,3,0))</f>
        <v>0</v>
      </c>
      <c r="M20" s="267">
        <f>IF(ISNA(VLOOKUP($D20,'Letní pohár - konečné výsledky'!$B$100:$F$144,4,0)),0,VLOOKUP($D20,'Letní pohár - konečné výsledky'!$B$100:$F$144,4,0))</f>
        <v>0</v>
      </c>
      <c r="N20" s="267">
        <f>IF(ISNA(VLOOKUP($D20,'Letní pohár - konečné výsledky'!$B$100:$F$144,5,0)),0,VLOOKUP($D20,'Letní pohár - konečné výsledky'!$B$100:$F$144,5,0))</f>
        <v>0</v>
      </c>
      <c r="O20" s="264">
        <f>IF(ISNA(VLOOKUP($D20,'Letní pohár - konečné výsledky'!$B$197:$F$241,2,0)),0,VLOOKUP($D20,'Letní pohár - konečné výsledky'!$B$197:$F$241,2,0))</f>
        <v>152</v>
      </c>
      <c r="P20" s="264">
        <f>IF(ISNA(VLOOKUP($D20,'Letní pohár - konečné výsledky'!$B$197:$F$241,3,0)),0,VLOOKUP($D20,'Letní pohár - konečné výsledky'!$B$197:$F$241,3,0))</f>
        <v>167</v>
      </c>
      <c r="Q20" s="264">
        <f>IF(ISNA(VLOOKUP($D20,'Letní pohár - konečné výsledky'!$B$197:$F$241,4,0)),0,VLOOKUP($D20,'Letní pohár - konečné výsledky'!$B$197:$F$241,4,0))</f>
        <v>121</v>
      </c>
      <c r="R20" s="264">
        <f>IF(ISNA(VLOOKUP($D20,'Letní pohár - konečné výsledky'!$B$197:$F$241,5,0)),0,VLOOKUP($D20,'Letní pohár - konečné výsledky'!$B$197:$F$241,5,0))</f>
        <v>159</v>
      </c>
      <c r="S20" s="265">
        <f>IF(ISNA(VLOOKUP($D20,'Letní pohár - konečné výsledky'!$B$294:$F$339,2,0)),0,VLOOKUP($D20,'Letní pohár - konečné výsledky'!$B$294:$F$339,2,0))</f>
        <v>165</v>
      </c>
      <c r="T20" s="265">
        <f>IF(ISNA(VLOOKUP($D20,'Letní pohár - konečné výsledky'!$B$294:$F$339,3,0)),0,VLOOKUP($D20,'Letní pohár - konečné výsledky'!$B$294:$F$339,3,0))</f>
        <v>151</v>
      </c>
      <c r="U20" s="265">
        <f>IF(ISNA(VLOOKUP($D20,'Letní pohár - konečné výsledky'!$B$294:$F$339,4,0)),0,VLOOKUP($D20,'Letní pohár - konečné výsledky'!$B$294:$F$339,4,0))</f>
        <v>146</v>
      </c>
      <c r="V20" s="265">
        <f>IF(ISNA(VLOOKUP($D20,'Letní pohár - konečné výsledky'!$B$294:$F$339,5,0)),0,VLOOKUP($D20,'Letní pohár - konečné výsledky'!$B$294:$F$339,5,0))</f>
        <v>179</v>
      </c>
    </row>
    <row r="21" spans="3:22" ht="18">
      <c r="C21" s="260" t="s">
        <v>16</v>
      </c>
      <c r="D21" s="261" t="s">
        <v>50</v>
      </c>
      <c r="E21" s="262">
        <f>SUM($G21:$V21)</f>
        <v>2436</v>
      </c>
      <c r="F21" s="271">
        <f>SUM(G21:V21)/COUNTIF(G21:V21,"&gt;0")</f>
        <v>152.25</v>
      </c>
      <c r="G21" s="263">
        <f>IF(ISNA(VLOOKUP($D21,'Letní pohár - konečné výsledky'!$B$4:$F$48,2,0)),0,VLOOKUP($D21,'Letní pohár - konečné výsledky'!$B$4:$F$48,2,0))</f>
        <v>135</v>
      </c>
      <c r="H21" s="263">
        <f>IF(ISNA(VLOOKUP($D21,'Letní pohár - konečné výsledky'!$B$4:$F$48,3,0)),0,VLOOKUP($D21,'Letní pohár - konečné výsledky'!$B$4:$F$48,3,0))</f>
        <v>156</v>
      </c>
      <c r="I21" s="263">
        <f>IF(ISNA(VLOOKUP($D21,'Letní pohár - konečné výsledky'!$B$4:$F$48,4,0)),0,VLOOKUP($D21,'Letní pohár - konečné výsledky'!$B$4:$F$48,4,0))</f>
        <v>148</v>
      </c>
      <c r="J21" s="263">
        <f>IF(ISNA(VLOOKUP($D21,'Letní pohár - konečné výsledky'!$B$4:$F$48,5,0)),0,VLOOKUP($D21,'Letní pohár - konečné výsledky'!$B$4:$F$48,5,0))</f>
        <v>178</v>
      </c>
      <c r="K21" s="267">
        <f>IF(ISNA(VLOOKUP($D21,'Letní pohár - konečné výsledky'!$B$100:$F$144,2,0)),0,VLOOKUP($D21,'Letní pohár - konečné výsledky'!$B$100:$F$144,2,0))</f>
        <v>182</v>
      </c>
      <c r="L21" s="267">
        <f>IF(ISNA(VLOOKUP($D21,'Letní pohár - konečné výsledky'!$B$100:$F$144,3,0)),0,VLOOKUP($D21,'Letní pohár - konečné výsledky'!$B$100:$F$144,3,0))</f>
        <v>163</v>
      </c>
      <c r="M21" s="267">
        <f>IF(ISNA(VLOOKUP($D21,'Letní pohár - konečné výsledky'!$B$100:$F$144,4,0)),0,VLOOKUP($D21,'Letní pohár - konečné výsledky'!$B$100:$F$144,4,0))</f>
        <v>131</v>
      </c>
      <c r="N21" s="267">
        <f>IF(ISNA(VLOOKUP($D21,'Letní pohár - konečné výsledky'!$B$100:$F$144,5,0)),0,VLOOKUP($D21,'Letní pohár - konečné výsledky'!$B$100:$F$144,5,0))</f>
        <v>142</v>
      </c>
      <c r="O21" s="264">
        <f>IF(ISNA(VLOOKUP($D21,'Letní pohár - konečné výsledky'!$B$197:$F$241,2,0)),0,VLOOKUP($D21,'Letní pohár - konečné výsledky'!$B$197:$F$241,2,0))</f>
        <v>126</v>
      </c>
      <c r="P21" s="264">
        <f>IF(ISNA(VLOOKUP($D21,'Letní pohár - konečné výsledky'!$B$197:$F$241,3,0)),0,VLOOKUP($D21,'Letní pohár - konečné výsledky'!$B$197:$F$241,3,0))</f>
        <v>151</v>
      </c>
      <c r="Q21" s="264">
        <f>IF(ISNA(VLOOKUP($D21,'Letní pohár - konečné výsledky'!$B$197:$F$241,4,0)),0,VLOOKUP($D21,'Letní pohár - konečné výsledky'!$B$197:$F$241,4,0))</f>
        <v>143</v>
      </c>
      <c r="R21" s="264">
        <f>IF(ISNA(VLOOKUP($D21,'Letní pohár - konečné výsledky'!$B$197:$F$241,5,0)),0,VLOOKUP($D21,'Letní pohár - konečné výsledky'!$B$197:$F$241,5,0))</f>
        <v>153</v>
      </c>
      <c r="S21" s="265">
        <f>IF(ISNA(VLOOKUP($D21,'Letní pohár - konečné výsledky'!$B$294:$F$339,2,0)),0,VLOOKUP($D21,'Letní pohár - konečné výsledky'!$B$294:$F$339,2,0))</f>
        <v>146</v>
      </c>
      <c r="T21" s="265">
        <f>IF(ISNA(VLOOKUP($D21,'Letní pohár - konečné výsledky'!$B$294:$F$339,3,0)),0,VLOOKUP($D21,'Letní pohár - konečné výsledky'!$B$294:$F$339,3,0))</f>
        <v>162</v>
      </c>
      <c r="U21" s="265">
        <f>IF(ISNA(VLOOKUP($D21,'Letní pohár - konečné výsledky'!$B$294:$F$339,4,0)),0,VLOOKUP($D21,'Letní pohár - konečné výsledky'!$B$294:$F$339,4,0))</f>
        <v>164</v>
      </c>
      <c r="V21" s="265">
        <f>IF(ISNA(VLOOKUP($D21,'Letní pohár - konečné výsledky'!$B$294:$F$339,5,0)),0,VLOOKUP($D21,'Letní pohár - konečné výsledky'!$B$294:$F$339,5,0))</f>
        <v>156</v>
      </c>
    </row>
    <row r="22" spans="3:22" ht="18">
      <c r="C22" s="260" t="s">
        <v>16</v>
      </c>
      <c r="D22" s="261" t="s">
        <v>49</v>
      </c>
      <c r="E22" s="262">
        <f>SUM($G22:$V22)</f>
        <v>2433</v>
      </c>
      <c r="F22" s="271">
        <f>SUM(G22:V22)/COUNTIF(G22:V22,"&gt;0")</f>
        <v>152.0625</v>
      </c>
      <c r="G22" s="263">
        <f>IF(ISNA(VLOOKUP($D22,'Letní pohár - konečné výsledky'!$B$4:$F$48,2,0)),0,VLOOKUP($D22,'Letní pohár - konečné výsledky'!$B$4:$F$48,2,0))</f>
        <v>153</v>
      </c>
      <c r="H22" s="263">
        <f>IF(ISNA(VLOOKUP($D22,'Letní pohár - konečné výsledky'!$B$4:$F$48,3,0)),0,VLOOKUP($D22,'Letní pohár - konečné výsledky'!$B$4:$F$48,3,0))</f>
        <v>198</v>
      </c>
      <c r="I22" s="263">
        <f>IF(ISNA(VLOOKUP($D22,'Letní pohár - konečné výsledky'!$B$4:$F$48,4,0)),0,VLOOKUP($D22,'Letní pohár - konečné výsledky'!$B$4:$F$48,4,0))</f>
        <v>150</v>
      </c>
      <c r="J22" s="263">
        <f>IF(ISNA(VLOOKUP($D22,'Letní pohár - konečné výsledky'!$B$4:$F$48,5,0)),0,VLOOKUP($D22,'Letní pohár - konečné výsledky'!$B$4:$F$48,5,0))</f>
        <v>157</v>
      </c>
      <c r="K22" s="267">
        <f>IF(ISNA(VLOOKUP($D22,'Letní pohár - konečné výsledky'!$B$100:$F$144,2,0)),0,VLOOKUP($D22,'Letní pohár - konečné výsledky'!$B$100:$F$144,2,0))</f>
        <v>161</v>
      </c>
      <c r="L22" s="267">
        <f>IF(ISNA(VLOOKUP($D22,'Letní pohár - konečné výsledky'!$B$100:$F$144,3,0)),0,VLOOKUP($D22,'Letní pohár - konečné výsledky'!$B$100:$F$144,3,0))</f>
        <v>141</v>
      </c>
      <c r="M22" s="267">
        <f>IF(ISNA(VLOOKUP($D22,'Letní pohár - konečné výsledky'!$B$100:$F$144,4,0)),0,VLOOKUP($D22,'Letní pohár - konečné výsledky'!$B$100:$F$144,4,0))</f>
        <v>129</v>
      </c>
      <c r="N22" s="267">
        <f>IF(ISNA(VLOOKUP($D22,'Letní pohár - konečné výsledky'!$B$100:$F$144,5,0)),0,VLOOKUP($D22,'Letní pohár - konečné výsledky'!$B$100:$F$144,5,0))</f>
        <v>136</v>
      </c>
      <c r="O22" s="264">
        <f>IF(ISNA(VLOOKUP($D22,'Letní pohár - konečné výsledky'!$B$197:$F$241,2,0)),0,VLOOKUP($D22,'Letní pohár - konečné výsledky'!$B$197:$F$241,2,0))</f>
        <v>120</v>
      </c>
      <c r="P22" s="264">
        <f>IF(ISNA(VLOOKUP($D22,'Letní pohár - konečné výsledky'!$B$197:$F$241,3,0)),0,VLOOKUP($D22,'Letní pohár - konečné výsledky'!$B$197:$F$241,3,0))</f>
        <v>147</v>
      </c>
      <c r="Q22" s="264">
        <f>IF(ISNA(VLOOKUP($D22,'Letní pohár - konečné výsledky'!$B$197:$F$241,4,0)),0,VLOOKUP($D22,'Letní pohár - konečné výsledky'!$B$197:$F$241,4,0))</f>
        <v>154</v>
      </c>
      <c r="R22" s="264">
        <f>IF(ISNA(VLOOKUP($D22,'Letní pohár - konečné výsledky'!$B$197:$F$241,5,0)),0,VLOOKUP($D22,'Letní pohár - konečné výsledky'!$B$197:$F$241,5,0))</f>
        <v>139</v>
      </c>
      <c r="S22" s="265">
        <f>IF(ISNA(VLOOKUP($D22,'Letní pohár - konečné výsledky'!$B$294:$F$339,2,0)),0,VLOOKUP($D22,'Letní pohár - konečné výsledky'!$B$294:$F$339,2,0))</f>
        <v>169</v>
      </c>
      <c r="T22" s="265">
        <f>IF(ISNA(VLOOKUP($D22,'Letní pohár - konečné výsledky'!$B$294:$F$339,3,0)),0,VLOOKUP($D22,'Letní pohár - konečné výsledky'!$B$294:$F$339,3,0))</f>
        <v>159</v>
      </c>
      <c r="U22" s="265">
        <f>IF(ISNA(VLOOKUP($D22,'Letní pohár - konečné výsledky'!$B$294:$F$339,4,0)),0,VLOOKUP($D22,'Letní pohár - konečné výsledky'!$B$294:$F$339,4,0))</f>
        <v>152</v>
      </c>
      <c r="V22" s="265">
        <f>IF(ISNA(VLOOKUP($D22,'Letní pohár - konečné výsledky'!$B$294:$F$339,5,0)),0,VLOOKUP($D22,'Letní pohár - konečné výsledky'!$B$294:$F$339,5,0))</f>
        <v>168</v>
      </c>
    </row>
    <row r="23" spans="3:22" ht="18">
      <c r="C23" s="260" t="s">
        <v>20</v>
      </c>
      <c r="D23" s="261" t="s">
        <v>44</v>
      </c>
      <c r="E23" s="262">
        <f>SUM($G23:$V23)</f>
        <v>2396</v>
      </c>
      <c r="F23" s="271">
        <f>SUM(G23:V23)/COUNTIF(G23:V23,"&gt;0")</f>
        <v>149.75</v>
      </c>
      <c r="G23" s="263">
        <f>IF(ISNA(VLOOKUP($D23,'Letní pohár - konečné výsledky'!$B$4:$F$48,2,0)),0,VLOOKUP($D23,'Letní pohár - konečné výsledky'!$B$4:$F$48,2,0))</f>
        <v>168</v>
      </c>
      <c r="H23" s="263">
        <f>IF(ISNA(VLOOKUP($D23,'Letní pohár - konečné výsledky'!$B$4:$F$48,3,0)),0,VLOOKUP($D23,'Letní pohár - konečné výsledky'!$B$4:$F$48,3,0))</f>
        <v>178</v>
      </c>
      <c r="I23" s="263">
        <f>IF(ISNA(VLOOKUP($D23,'Letní pohár - konečné výsledky'!$B$4:$F$48,4,0)),0,VLOOKUP($D23,'Letní pohár - konečné výsledky'!$B$4:$F$48,4,0))</f>
        <v>169</v>
      </c>
      <c r="J23" s="263">
        <f>IF(ISNA(VLOOKUP($D23,'Letní pohár - konečné výsledky'!$B$4:$F$48,5,0)),0,VLOOKUP($D23,'Letní pohár - konečné výsledky'!$B$4:$F$48,5,0))</f>
        <v>169</v>
      </c>
      <c r="K23" s="267">
        <f>IF(ISNA(VLOOKUP($D23,'Letní pohár - konečné výsledky'!$B$100:$F$144,2,0)),0,VLOOKUP($D23,'Letní pohár - konečné výsledky'!$B$100:$F$144,2,0))</f>
        <v>131</v>
      </c>
      <c r="L23" s="267">
        <f>IF(ISNA(VLOOKUP($D23,'Letní pohár - konečné výsledky'!$B$100:$F$144,3,0)),0,VLOOKUP($D23,'Letní pohár - konečné výsledky'!$B$100:$F$144,3,0))</f>
        <v>164</v>
      </c>
      <c r="M23" s="267">
        <f>IF(ISNA(VLOOKUP($D23,'Letní pohár - konečné výsledky'!$B$100:$F$144,4,0)),0,VLOOKUP($D23,'Letní pohár - konečné výsledky'!$B$100:$F$144,4,0))</f>
        <v>144</v>
      </c>
      <c r="N23" s="267">
        <f>IF(ISNA(VLOOKUP($D23,'Letní pohár - konečné výsledky'!$B$100:$F$144,5,0)),0,VLOOKUP($D23,'Letní pohár - konečné výsledky'!$B$100:$F$144,5,0))</f>
        <v>130</v>
      </c>
      <c r="O23" s="264">
        <f>IF(ISNA(VLOOKUP($D23,'Letní pohár - konečné výsledky'!$B$197:$F$241,2,0)),0,VLOOKUP($D23,'Letní pohár - konečné výsledky'!$B$197:$F$241,2,0))</f>
        <v>141</v>
      </c>
      <c r="P23" s="264">
        <f>IF(ISNA(VLOOKUP($D23,'Letní pohár - konečné výsledky'!$B$197:$F$241,3,0)),0,VLOOKUP($D23,'Letní pohár - konečné výsledky'!$B$197:$F$241,3,0))</f>
        <v>151</v>
      </c>
      <c r="Q23" s="264">
        <f>IF(ISNA(VLOOKUP($D23,'Letní pohár - konečné výsledky'!$B$197:$F$241,4,0)),0,VLOOKUP($D23,'Letní pohár - konečné výsledky'!$B$197:$F$241,4,0))</f>
        <v>142</v>
      </c>
      <c r="R23" s="264">
        <f>IF(ISNA(VLOOKUP($D23,'Letní pohár - konečné výsledky'!$B$197:$F$241,5,0)),0,VLOOKUP($D23,'Letní pohár - konečné výsledky'!$B$197:$F$241,5,0))</f>
        <v>146</v>
      </c>
      <c r="S23" s="265">
        <f>IF(ISNA(VLOOKUP($D23,'Letní pohár - konečné výsledky'!$B$294:$F$339,2,0)),0,VLOOKUP($D23,'Letní pohár - konečné výsledky'!$B$294:$F$339,2,0))</f>
        <v>123</v>
      </c>
      <c r="T23" s="265">
        <f>IF(ISNA(VLOOKUP($D23,'Letní pohár - konečné výsledky'!$B$294:$F$339,3,0)),0,VLOOKUP($D23,'Letní pohár - konečné výsledky'!$B$294:$F$339,3,0))</f>
        <v>157</v>
      </c>
      <c r="U23" s="265">
        <f>IF(ISNA(VLOOKUP($D23,'Letní pohár - konečné výsledky'!$B$294:$F$339,4,0)),0,VLOOKUP($D23,'Letní pohár - konečné výsledky'!$B$294:$F$339,4,0))</f>
        <v>158</v>
      </c>
      <c r="V23" s="265">
        <f>IF(ISNA(VLOOKUP($D23,'Letní pohár - konečné výsledky'!$B$294:$F$339,5,0)),0,VLOOKUP($D23,'Letní pohár - konečné výsledky'!$B$294:$F$339,5,0))</f>
        <v>125</v>
      </c>
    </row>
    <row r="24" spans="3:22" ht="18">
      <c r="C24" s="260" t="s">
        <v>14</v>
      </c>
      <c r="D24" s="261" t="s">
        <v>36</v>
      </c>
      <c r="E24" s="262">
        <f>SUM($G24:$V24)</f>
        <v>2394</v>
      </c>
      <c r="F24" s="271">
        <f>SUM(G24:V24)/COUNTIF(G24:V24,"&gt;0")</f>
        <v>149.625</v>
      </c>
      <c r="G24" s="263">
        <f>IF(ISNA(VLOOKUP($D24,'Letní pohár - konečné výsledky'!$B$4:$F$48,2,0)),0,VLOOKUP($D24,'Letní pohár - konečné výsledky'!$B$4:$F$48,2,0))</f>
        <v>134</v>
      </c>
      <c r="H24" s="263">
        <f>IF(ISNA(VLOOKUP($D24,'Letní pohár - konečné výsledky'!$B$4:$F$48,3,0)),0,VLOOKUP($D24,'Letní pohár - konečné výsledky'!$B$4:$F$48,3,0))</f>
        <v>150</v>
      </c>
      <c r="I24" s="263">
        <f>IF(ISNA(VLOOKUP($D24,'Letní pohár - konečné výsledky'!$B$4:$F$48,4,0)),0,VLOOKUP($D24,'Letní pohár - konečné výsledky'!$B$4:$F$48,4,0))</f>
        <v>158</v>
      </c>
      <c r="J24" s="263">
        <f>IF(ISNA(VLOOKUP($D24,'Letní pohár - konečné výsledky'!$B$4:$F$48,5,0)),0,VLOOKUP($D24,'Letní pohár - konečné výsledky'!$B$4:$F$48,5,0))</f>
        <v>136</v>
      </c>
      <c r="K24" s="267">
        <f>IF(ISNA(VLOOKUP($D24,'Letní pohár - konečné výsledky'!$B$100:$F$144,2,0)),0,VLOOKUP($D24,'Letní pohár - konečné výsledky'!$B$100:$F$144,2,0))</f>
        <v>181</v>
      </c>
      <c r="L24" s="267">
        <f>IF(ISNA(VLOOKUP($D24,'Letní pohár - konečné výsledky'!$B$100:$F$144,3,0)),0,VLOOKUP($D24,'Letní pohár - konečné výsledky'!$B$100:$F$144,3,0))</f>
        <v>150</v>
      </c>
      <c r="M24" s="267">
        <f>IF(ISNA(VLOOKUP($D24,'Letní pohár - konečné výsledky'!$B$100:$F$144,4,0)),0,VLOOKUP($D24,'Letní pohár - konečné výsledky'!$B$100:$F$144,4,0))</f>
        <v>134</v>
      </c>
      <c r="N24" s="267">
        <f>IF(ISNA(VLOOKUP($D24,'Letní pohár - konečné výsledky'!$B$100:$F$144,5,0)),0,VLOOKUP($D24,'Letní pohár - konečné výsledky'!$B$100:$F$144,5,0))</f>
        <v>162</v>
      </c>
      <c r="O24" s="264">
        <f>IF(ISNA(VLOOKUP($D24,'Letní pohár - konečné výsledky'!$B$197:$F$241,2,0)),0,VLOOKUP($D24,'Letní pohár - konečné výsledky'!$B$197:$F$241,2,0))</f>
        <v>128</v>
      </c>
      <c r="P24" s="264">
        <f>IF(ISNA(VLOOKUP($D24,'Letní pohár - konečné výsledky'!$B$197:$F$241,3,0)),0,VLOOKUP($D24,'Letní pohár - konečné výsledky'!$B$197:$F$241,3,0))</f>
        <v>149</v>
      </c>
      <c r="Q24" s="264">
        <f>IF(ISNA(VLOOKUP($D24,'Letní pohár - konečné výsledky'!$B$197:$F$241,4,0)),0,VLOOKUP($D24,'Letní pohár - konečné výsledky'!$B$197:$F$241,4,0))</f>
        <v>154</v>
      </c>
      <c r="R24" s="264">
        <f>IF(ISNA(VLOOKUP($D24,'Letní pohár - konečné výsledky'!$B$197:$F$241,5,0)),0,VLOOKUP($D24,'Letní pohár - konečné výsledky'!$B$197:$F$241,5,0))</f>
        <v>138</v>
      </c>
      <c r="S24" s="265">
        <f>IF(ISNA(VLOOKUP($D24,'Letní pohár - konečné výsledky'!$B$294:$F$339,2,0)),0,VLOOKUP($D24,'Letní pohár - konečné výsledky'!$B$294:$F$339,2,0))</f>
        <v>169</v>
      </c>
      <c r="T24" s="265">
        <f>IF(ISNA(VLOOKUP($D24,'Letní pohár - konečné výsledky'!$B$294:$F$339,3,0)),0,VLOOKUP($D24,'Letní pohár - konečné výsledky'!$B$294:$F$339,3,0))</f>
        <v>146</v>
      </c>
      <c r="U24" s="265">
        <f>IF(ISNA(VLOOKUP($D24,'Letní pohár - konečné výsledky'!$B$294:$F$339,4,0)),0,VLOOKUP($D24,'Letní pohár - konečné výsledky'!$B$294:$F$339,4,0))</f>
        <v>153</v>
      </c>
      <c r="V24" s="265">
        <f>IF(ISNA(VLOOKUP($D24,'Letní pohár - konečné výsledky'!$B$294:$F$339,5,0)),0,VLOOKUP($D24,'Letní pohár - konečné výsledky'!$B$294:$F$339,5,0))</f>
        <v>152</v>
      </c>
    </row>
    <row r="25" spans="3:22" ht="18">
      <c r="C25" s="260" t="s">
        <v>20</v>
      </c>
      <c r="D25" s="261" t="s">
        <v>43</v>
      </c>
      <c r="E25" s="262">
        <f>SUM($G25:$V25)</f>
        <v>2383</v>
      </c>
      <c r="F25" s="271">
        <f>SUM(G25:V25)/COUNTIF(G25:V25,"&gt;0")</f>
        <v>148.9375</v>
      </c>
      <c r="G25" s="263">
        <f>IF(ISNA(VLOOKUP($D25,'Letní pohár - konečné výsledky'!$B$4:$F$48,2,0)),0,VLOOKUP($D25,'Letní pohár - konečné výsledky'!$B$4:$F$48,2,0))</f>
        <v>165</v>
      </c>
      <c r="H25" s="263">
        <f>IF(ISNA(VLOOKUP($D25,'Letní pohár - konečné výsledky'!$B$4:$F$48,3,0)),0,VLOOKUP($D25,'Letní pohár - konečné výsledky'!$B$4:$F$48,3,0))</f>
        <v>166</v>
      </c>
      <c r="I25" s="263">
        <f>IF(ISNA(VLOOKUP($D25,'Letní pohár - konečné výsledky'!$B$4:$F$48,4,0)),0,VLOOKUP($D25,'Letní pohár - konečné výsledky'!$B$4:$F$48,4,0))</f>
        <v>157</v>
      </c>
      <c r="J25" s="263">
        <f>IF(ISNA(VLOOKUP($D25,'Letní pohár - konečné výsledky'!$B$4:$F$48,5,0)),0,VLOOKUP($D25,'Letní pohár - konečné výsledky'!$B$4:$F$48,5,0))</f>
        <v>130</v>
      </c>
      <c r="K25" s="267">
        <f>IF(ISNA(VLOOKUP($D25,'Letní pohár - konečné výsledky'!$B$100:$F$144,2,0)),0,VLOOKUP($D25,'Letní pohár - konečné výsledky'!$B$100:$F$144,2,0))</f>
        <v>148</v>
      </c>
      <c r="L25" s="267">
        <f>IF(ISNA(VLOOKUP($D25,'Letní pohár - konečné výsledky'!$B$100:$F$144,3,0)),0,VLOOKUP($D25,'Letní pohár - konečné výsledky'!$B$100:$F$144,3,0))</f>
        <v>152</v>
      </c>
      <c r="M25" s="267">
        <f>IF(ISNA(VLOOKUP($D25,'Letní pohár - konečné výsledky'!$B$100:$F$144,4,0)),0,VLOOKUP($D25,'Letní pohár - konečné výsledky'!$B$100:$F$144,4,0))</f>
        <v>143</v>
      </c>
      <c r="N25" s="267">
        <f>IF(ISNA(VLOOKUP($D25,'Letní pohár - konečné výsledky'!$B$100:$F$144,5,0)),0,VLOOKUP($D25,'Letní pohár - konečné výsledky'!$B$100:$F$144,5,0))</f>
        <v>155</v>
      </c>
      <c r="O25" s="264">
        <f>IF(ISNA(VLOOKUP($D25,'Letní pohár - konečné výsledky'!$B$197:$F$241,2,0)),0,VLOOKUP($D25,'Letní pohár - konečné výsledky'!$B$197:$F$241,2,0))</f>
        <v>184</v>
      </c>
      <c r="P25" s="264">
        <f>IF(ISNA(VLOOKUP($D25,'Letní pohár - konečné výsledky'!$B$197:$F$241,3,0)),0,VLOOKUP($D25,'Letní pohár - konečné výsledky'!$B$197:$F$241,3,0))</f>
        <v>145</v>
      </c>
      <c r="Q25" s="264">
        <f>IF(ISNA(VLOOKUP($D25,'Letní pohár - konečné výsledky'!$B$197:$F$241,4,0)),0,VLOOKUP($D25,'Letní pohár - konečné výsledky'!$B$197:$F$241,4,0))</f>
        <v>121</v>
      </c>
      <c r="R25" s="264">
        <f>IF(ISNA(VLOOKUP($D25,'Letní pohár - konečné výsledky'!$B$197:$F$241,5,0)),0,VLOOKUP($D25,'Letní pohár - konečné výsledky'!$B$197:$F$241,5,0))</f>
        <v>125</v>
      </c>
      <c r="S25" s="265">
        <f>IF(ISNA(VLOOKUP($D25,'Letní pohár - konečné výsledky'!$B$294:$F$339,2,0)),0,VLOOKUP($D25,'Letní pohár - konečné výsledky'!$B$294:$F$339,2,0))</f>
        <v>163</v>
      </c>
      <c r="T25" s="265">
        <f>IF(ISNA(VLOOKUP($D25,'Letní pohár - konečné výsledky'!$B$294:$F$339,3,0)),0,VLOOKUP($D25,'Letní pohár - konečné výsledky'!$B$294:$F$339,3,0))</f>
        <v>132</v>
      </c>
      <c r="U25" s="265">
        <f>IF(ISNA(VLOOKUP($D25,'Letní pohár - konečné výsledky'!$B$294:$F$339,4,0)),0,VLOOKUP($D25,'Letní pohár - konečné výsledky'!$B$294:$F$339,4,0))</f>
        <v>140</v>
      </c>
      <c r="V25" s="265">
        <f>IF(ISNA(VLOOKUP($D25,'Letní pohár - konečné výsledky'!$B$294:$F$339,5,0)),0,VLOOKUP($D25,'Letní pohár - konečné výsledky'!$B$294:$F$339,5,0))</f>
        <v>157</v>
      </c>
    </row>
    <row r="26" spans="3:22" ht="18">
      <c r="C26" s="260" t="s">
        <v>17</v>
      </c>
      <c r="D26" s="261" t="s">
        <v>51</v>
      </c>
      <c r="E26" s="262">
        <f>SUM($G26:$V26)</f>
        <v>2367</v>
      </c>
      <c r="F26" s="271">
        <f>SUM(G26:V26)/COUNTIF(G26:V26,"&gt;0")</f>
        <v>147.9375</v>
      </c>
      <c r="G26" s="263">
        <f>IF(ISNA(VLOOKUP($D26,'Letní pohár - konečné výsledky'!$B$4:$F$48,2,0)),0,VLOOKUP($D26,'Letní pohár - konečné výsledky'!$B$4:$F$48,2,0))</f>
        <v>131</v>
      </c>
      <c r="H26" s="263">
        <f>IF(ISNA(VLOOKUP($D26,'Letní pohár - konečné výsledky'!$B$4:$F$48,3,0)),0,VLOOKUP($D26,'Letní pohár - konečné výsledky'!$B$4:$F$48,3,0))</f>
        <v>117</v>
      </c>
      <c r="I26" s="263">
        <f>IF(ISNA(VLOOKUP($D26,'Letní pohár - konečné výsledky'!$B$4:$F$48,4,0)),0,VLOOKUP($D26,'Letní pohár - konečné výsledky'!$B$4:$F$48,4,0))</f>
        <v>166</v>
      </c>
      <c r="J26" s="263">
        <f>IF(ISNA(VLOOKUP($D26,'Letní pohár - konečné výsledky'!$B$4:$F$48,5,0)),0,VLOOKUP($D26,'Letní pohár - konečné výsledky'!$B$4:$F$48,5,0))</f>
        <v>159</v>
      </c>
      <c r="K26" s="267">
        <f>IF(ISNA(VLOOKUP($D26,'Letní pohár - konečné výsledky'!$B$100:$F$144,2,0)),0,VLOOKUP($D26,'Letní pohár - konečné výsledky'!$B$100:$F$144,2,0))</f>
        <v>127</v>
      </c>
      <c r="L26" s="267">
        <f>IF(ISNA(VLOOKUP($D26,'Letní pohár - konečné výsledky'!$B$100:$F$144,3,0)),0,VLOOKUP($D26,'Letní pohár - konečné výsledky'!$B$100:$F$144,3,0))</f>
        <v>208</v>
      </c>
      <c r="M26" s="267">
        <f>IF(ISNA(VLOOKUP($D26,'Letní pohár - konečné výsledky'!$B$100:$F$144,4,0)),0,VLOOKUP($D26,'Letní pohár - konečné výsledky'!$B$100:$F$144,4,0))</f>
        <v>117</v>
      </c>
      <c r="N26" s="267">
        <f>IF(ISNA(VLOOKUP($D26,'Letní pohár - konečné výsledky'!$B$100:$F$144,5,0)),0,VLOOKUP($D26,'Letní pohár - konečné výsledky'!$B$100:$F$144,5,0))</f>
        <v>141</v>
      </c>
      <c r="O26" s="264">
        <f>IF(ISNA(VLOOKUP($D26,'Letní pohár - konečné výsledky'!$B$197:$F$241,2,0)),0,VLOOKUP($D26,'Letní pohár - konečné výsledky'!$B$197:$F$241,2,0))</f>
        <v>158</v>
      </c>
      <c r="P26" s="264">
        <f>IF(ISNA(VLOOKUP($D26,'Letní pohár - konečné výsledky'!$B$197:$F$241,3,0)),0,VLOOKUP($D26,'Letní pohár - konečné výsledky'!$B$197:$F$241,3,0))</f>
        <v>111</v>
      </c>
      <c r="Q26" s="264">
        <f>IF(ISNA(VLOOKUP($D26,'Letní pohár - konečné výsledky'!$B$197:$F$241,4,0)),0,VLOOKUP($D26,'Letní pohár - konečné výsledky'!$B$197:$F$241,4,0))</f>
        <v>143</v>
      </c>
      <c r="R26" s="264">
        <f>IF(ISNA(VLOOKUP($D26,'Letní pohár - konečné výsledky'!$B$197:$F$241,5,0)),0,VLOOKUP($D26,'Letní pohár - konečné výsledky'!$B$197:$F$241,5,0))</f>
        <v>154</v>
      </c>
      <c r="S26" s="265">
        <f>IF(ISNA(VLOOKUP($D26,'Letní pohár - konečné výsledky'!$B$294:$F$339,2,0)),0,VLOOKUP($D26,'Letní pohár - konečné výsledky'!$B$294:$F$339,2,0))</f>
        <v>140</v>
      </c>
      <c r="T26" s="265">
        <f>IF(ISNA(VLOOKUP($D26,'Letní pohár - konečné výsledky'!$B$294:$F$339,3,0)),0,VLOOKUP($D26,'Letní pohár - konečné výsledky'!$B$294:$F$339,3,0))</f>
        <v>159</v>
      </c>
      <c r="U26" s="265">
        <f>IF(ISNA(VLOOKUP($D26,'Letní pohár - konečné výsledky'!$B$294:$F$339,4,0)),0,VLOOKUP($D26,'Letní pohár - konečné výsledky'!$B$294:$F$339,4,0))</f>
        <v>157</v>
      </c>
      <c r="V26" s="265">
        <f>IF(ISNA(VLOOKUP($D26,'Letní pohár - konečné výsledky'!$B$294:$F$339,5,0)),0,VLOOKUP($D26,'Letní pohár - konečné výsledky'!$B$294:$F$339,5,0))</f>
        <v>179</v>
      </c>
    </row>
    <row r="27" spans="3:22" ht="18">
      <c r="C27" s="260" t="s">
        <v>17</v>
      </c>
      <c r="D27" s="261" t="s">
        <v>113</v>
      </c>
      <c r="E27" s="262">
        <f>SUM($G27:$V27)</f>
        <v>2367</v>
      </c>
      <c r="F27" s="271">
        <f>SUM(G27:V27)/COUNTIF(G27:V27,"&gt;0")</f>
        <v>147.9375</v>
      </c>
      <c r="G27" s="263">
        <f>IF(ISNA(VLOOKUP($D27,'Letní pohár - konečné výsledky'!$B$4:$F$48,2,0)),0,VLOOKUP($D27,'Letní pohár - konečné výsledky'!$B$4:$F$48,2,0))</f>
        <v>138</v>
      </c>
      <c r="H27" s="263">
        <f>IF(ISNA(VLOOKUP($D27,'Letní pohár - konečné výsledky'!$B$4:$F$48,3,0)),0,VLOOKUP($D27,'Letní pohár - konečné výsledky'!$B$4:$F$48,3,0))</f>
        <v>145</v>
      </c>
      <c r="I27" s="263">
        <f>IF(ISNA(VLOOKUP($D27,'Letní pohár - konečné výsledky'!$B$4:$F$48,4,0)),0,VLOOKUP($D27,'Letní pohár - konečné výsledky'!$B$4:$F$48,4,0))</f>
        <v>144</v>
      </c>
      <c r="J27" s="263">
        <f>IF(ISNA(VLOOKUP($D27,'Letní pohár - konečné výsledky'!$B$4:$F$48,5,0)),0,VLOOKUP($D27,'Letní pohár - konečné výsledky'!$B$4:$F$48,5,0))</f>
        <v>124</v>
      </c>
      <c r="K27" s="267">
        <f>IF(ISNA(VLOOKUP($D27,'Letní pohár - konečné výsledky'!$B$100:$F$144,2,0)),0,VLOOKUP($D27,'Letní pohár - konečné výsledky'!$B$100:$F$144,2,0))</f>
        <v>139</v>
      </c>
      <c r="L27" s="267">
        <f>IF(ISNA(VLOOKUP($D27,'Letní pohár - konečné výsledky'!$B$100:$F$144,3,0)),0,VLOOKUP($D27,'Letní pohár - konečné výsledky'!$B$100:$F$144,3,0))</f>
        <v>135</v>
      </c>
      <c r="M27" s="267">
        <f>IF(ISNA(VLOOKUP($D27,'Letní pohár - konečné výsledky'!$B$100:$F$144,4,0)),0,VLOOKUP($D27,'Letní pohár - konečné výsledky'!$B$100:$F$144,4,0))</f>
        <v>135</v>
      </c>
      <c r="N27" s="267">
        <f>IF(ISNA(VLOOKUP($D27,'Letní pohár - konečné výsledky'!$B$100:$F$144,5,0)),0,VLOOKUP($D27,'Letní pohár - konečné výsledky'!$B$100:$F$144,5,0))</f>
        <v>146</v>
      </c>
      <c r="O27" s="264">
        <f>IF(ISNA(VLOOKUP($D27,'Letní pohár - konečné výsledky'!$B$197:$F$241,2,0)),0,VLOOKUP($D27,'Letní pohár - konečné výsledky'!$B$197:$F$241,2,0))</f>
        <v>126</v>
      </c>
      <c r="P27" s="264">
        <f>IF(ISNA(VLOOKUP($D27,'Letní pohár - konečné výsledky'!$B$197:$F$241,3,0)),0,VLOOKUP($D27,'Letní pohár - konečné výsledky'!$B$197:$F$241,3,0))</f>
        <v>146</v>
      </c>
      <c r="Q27" s="264">
        <f>IF(ISNA(VLOOKUP($D27,'Letní pohár - konečné výsledky'!$B$197:$F$241,4,0)),0,VLOOKUP($D27,'Letní pohár - konečné výsledky'!$B$197:$F$241,4,0))</f>
        <v>177</v>
      </c>
      <c r="R27" s="264">
        <f>IF(ISNA(VLOOKUP($D27,'Letní pohár - konečné výsledky'!$B$197:$F$241,5,0)),0,VLOOKUP($D27,'Letní pohár - konečné výsledky'!$B$197:$F$241,5,0))</f>
        <v>170</v>
      </c>
      <c r="S27" s="265">
        <f>IF(ISNA(VLOOKUP($D27,'Letní pohár - konečné výsledky'!$B$294:$F$339,2,0)),0,VLOOKUP($D27,'Letní pohár - konečné výsledky'!$B$294:$F$339,2,0))</f>
        <v>176</v>
      </c>
      <c r="T27" s="265">
        <f>IF(ISNA(VLOOKUP($D27,'Letní pohár - konečné výsledky'!$B$294:$F$339,3,0)),0,VLOOKUP($D27,'Letní pohár - konečné výsledky'!$B$294:$F$339,3,0))</f>
        <v>166</v>
      </c>
      <c r="U27" s="265">
        <f>IF(ISNA(VLOOKUP($D27,'Letní pohár - konečné výsledky'!$B$294:$F$339,4,0)),0,VLOOKUP($D27,'Letní pohár - konečné výsledky'!$B$294:$F$339,4,0))</f>
        <v>147</v>
      </c>
      <c r="V27" s="265">
        <f>IF(ISNA(VLOOKUP($D27,'Letní pohár - konečné výsledky'!$B$294:$F$339,5,0)),0,VLOOKUP($D27,'Letní pohár - konečné výsledky'!$B$294:$F$339,5,0))</f>
        <v>153</v>
      </c>
    </row>
    <row r="28" spans="3:22" ht="18">
      <c r="C28" s="260" t="s">
        <v>14</v>
      </c>
      <c r="D28" s="312" t="s">
        <v>34</v>
      </c>
      <c r="E28" s="313">
        <f>SUM($G28:$V28)</f>
        <v>2268</v>
      </c>
      <c r="F28" s="314">
        <f>SUM(G28:V28)/COUNTIF(G28:V28,"&gt;0")</f>
        <v>141.75</v>
      </c>
      <c r="G28" s="315">
        <f>IF(ISNA(VLOOKUP($D28,'Letní pohár - konečné výsledky'!$B$4:$F$48,2,0)),0,VLOOKUP($D28,'Letní pohár - konečné výsledky'!$B$4:$F$48,2,0))</f>
        <v>147</v>
      </c>
      <c r="H28" s="315">
        <f>IF(ISNA(VLOOKUP($D28,'Letní pohár - konečné výsledky'!$B$4:$F$48,3,0)),0,VLOOKUP($D28,'Letní pohár - konečné výsledky'!$B$4:$F$48,3,0))</f>
        <v>183</v>
      </c>
      <c r="I28" s="315">
        <f>IF(ISNA(VLOOKUP($D28,'Letní pohár - konečné výsledky'!$B$4:$F$48,4,0)),0,VLOOKUP($D28,'Letní pohár - konečné výsledky'!$B$4:$F$48,4,0))</f>
        <v>123</v>
      </c>
      <c r="J28" s="315">
        <f>IF(ISNA(VLOOKUP($D28,'Letní pohár - konečné výsledky'!$B$4:$F$48,5,0)),0,VLOOKUP($D28,'Letní pohár - konečné výsledky'!$B$4:$F$48,5,0))</f>
        <v>145</v>
      </c>
      <c r="K28" s="316">
        <f>IF(ISNA(VLOOKUP($D28,'Letní pohár - konečné výsledky'!$B$100:$F$144,2,0)),0,VLOOKUP($D28,'Letní pohár - konečné výsledky'!$B$100:$F$144,2,0))</f>
        <v>149</v>
      </c>
      <c r="L28" s="316">
        <f>IF(ISNA(VLOOKUP($D28,'Letní pohár - konečné výsledky'!$B$100:$F$144,3,0)),0,VLOOKUP($D28,'Letní pohár - konečné výsledky'!$B$100:$F$144,3,0))</f>
        <v>120</v>
      </c>
      <c r="M28" s="316">
        <f>IF(ISNA(VLOOKUP($D28,'Letní pohár - konečné výsledky'!$B$100:$F$144,4,0)),0,VLOOKUP($D28,'Letní pohár - konečné výsledky'!$B$100:$F$144,4,0))</f>
        <v>114</v>
      </c>
      <c r="N28" s="316">
        <f>IF(ISNA(VLOOKUP($D28,'Letní pohár - konečné výsledky'!$B$100:$F$144,5,0)),0,VLOOKUP($D28,'Letní pohár - konečné výsledky'!$B$100:$F$144,5,0))</f>
        <v>110</v>
      </c>
      <c r="O28" s="317">
        <f>IF(ISNA(VLOOKUP($D28,'Letní pohár - konečné výsledky'!$B$197:$F$241,2,0)),0,VLOOKUP($D28,'Letní pohár - konečné výsledky'!$B$197:$F$241,2,0))</f>
        <v>157</v>
      </c>
      <c r="P28" s="317">
        <f>IF(ISNA(VLOOKUP($D28,'Letní pohár - konečné výsledky'!$B$197:$F$241,3,0)),0,VLOOKUP($D28,'Letní pohár - konečné výsledky'!$B$197:$F$241,3,0))</f>
        <v>151</v>
      </c>
      <c r="Q28" s="317">
        <f>IF(ISNA(VLOOKUP($D28,'Letní pohár - konečné výsledky'!$B$197:$F$241,4,0)),0,VLOOKUP($D28,'Letní pohár - konečné výsledky'!$B$197:$F$241,4,0))</f>
        <v>137</v>
      </c>
      <c r="R28" s="317">
        <f>IF(ISNA(VLOOKUP($D28,'Letní pohár - konečné výsledky'!$B$197:$F$241,5,0)),0,VLOOKUP($D28,'Letní pohár - konečné výsledky'!$B$197:$F$241,5,0))</f>
        <v>139</v>
      </c>
      <c r="S28" s="318">
        <f>IF(ISNA(VLOOKUP($D28,'Letní pohár - konečné výsledky'!$B$294:$F$339,2,0)),0,VLOOKUP($D28,'Letní pohár - konečné výsledky'!$B$294:$F$339,2,0))</f>
        <v>178</v>
      </c>
      <c r="T28" s="318">
        <f>IF(ISNA(VLOOKUP($D28,'Letní pohár - konečné výsledky'!$B$294:$F$339,3,0)),0,VLOOKUP($D28,'Letní pohár - konečné výsledky'!$B$294:$F$339,3,0))</f>
        <v>157</v>
      </c>
      <c r="U28" s="318">
        <f>IF(ISNA(VLOOKUP($D28,'Letní pohár - konečné výsledky'!$B$294:$F$339,4,0)),0,VLOOKUP($D28,'Letní pohár - konečné výsledky'!$B$294:$F$339,4,0))</f>
        <v>129</v>
      </c>
      <c r="V28" s="318">
        <f>IF(ISNA(VLOOKUP($D28,'Letní pohár - konečné výsledky'!$B$294:$F$339,5,0)),0,VLOOKUP($D28,'Letní pohár - konečné výsledky'!$B$294:$F$339,5,0))</f>
        <v>129</v>
      </c>
    </row>
    <row r="29" spans="3:22" ht="18">
      <c r="C29" s="260" t="s">
        <v>15</v>
      </c>
      <c r="D29" s="312" t="s">
        <v>89</v>
      </c>
      <c r="E29" s="313">
        <f>SUM($G29:$V29)</f>
        <v>549</v>
      </c>
      <c r="F29" s="314">
        <f>SUM(G29:V29)/COUNTIF(G29:V29,"&gt;0")</f>
        <v>137.25</v>
      </c>
      <c r="G29" s="315">
        <f>IF(ISNA(VLOOKUP($D29,'Letní pohár - konečné výsledky'!$B$4:$F$48,2,0)),0,VLOOKUP($D29,'Letní pohár - konečné výsledky'!$B$4:$F$48,2,0))</f>
        <v>0</v>
      </c>
      <c r="H29" s="315">
        <f>IF(ISNA(VLOOKUP($D29,'Letní pohár - konečné výsledky'!$B$4:$F$48,3,0)),0,VLOOKUP($D29,'Letní pohár - konečné výsledky'!$B$4:$F$48,3,0))</f>
        <v>0</v>
      </c>
      <c r="I29" s="315">
        <f>IF(ISNA(VLOOKUP($D29,'Letní pohár - konečné výsledky'!$B$4:$F$48,4,0)),0,VLOOKUP($D29,'Letní pohár - konečné výsledky'!$B$4:$F$48,4,0))</f>
        <v>0</v>
      </c>
      <c r="J29" s="315">
        <f>IF(ISNA(VLOOKUP($D29,'Letní pohár - konečné výsledky'!$B$4:$F$48,5,0)),0,VLOOKUP($D29,'Letní pohár - konečné výsledky'!$B$4:$F$48,5,0))</f>
        <v>0</v>
      </c>
      <c r="K29" s="316">
        <f>IF(ISNA(VLOOKUP($D29,'Letní pohár - konečné výsledky'!$B$100:$F$144,2,0)),0,VLOOKUP($D29,'Letní pohár - konečné výsledky'!$B$100:$F$144,2,0))</f>
        <v>121</v>
      </c>
      <c r="L29" s="316">
        <f>IF(ISNA(VLOOKUP($D29,'Letní pohár - konečné výsledky'!$B$100:$F$144,3,0)),0,VLOOKUP($D29,'Letní pohár - konečné výsledky'!$B$100:$F$144,3,0))</f>
        <v>154</v>
      </c>
      <c r="M29" s="316">
        <f>IF(ISNA(VLOOKUP($D29,'Letní pohár - konečné výsledky'!$B$100:$F$144,4,0)),0,VLOOKUP($D29,'Letní pohár - konečné výsledky'!$B$100:$F$144,4,0))</f>
        <v>138</v>
      </c>
      <c r="N29" s="316">
        <f>IF(ISNA(VLOOKUP($D29,'Letní pohár - konečné výsledky'!$B$100:$F$144,5,0)),0,VLOOKUP($D29,'Letní pohár - konečné výsledky'!$B$100:$F$144,5,0))</f>
        <v>136</v>
      </c>
      <c r="O29" s="317">
        <f>IF(ISNA(VLOOKUP($D29,'Letní pohár - konečné výsledky'!$B$197:$F$241,2,0)),0,VLOOKUP($D29,'Letní pohár - konečné výsledky'!$B$197:$F$241,2,0))</f>
        <v>0</v>
      </c>
      <c r="P29" s="317">
        <f>IF(ISNA(VLOOKUP($D29,'Letní pohár - konečné výsledky'!$B$197:$F$241,3,0)),0,VLOOKUP($D29,'Letní pohár - konečné výsledky'!$B$197:$F$241,3,0))</f>
        <v>0</v>
      </c>
      <c r="Q29" s="317">
        <f>IF(ISNA(VLOOKUP($D29,'Letní pohár - konečné výsledky'!$B$197:$F$241,4,0)),0,VLOOKUP($D29,'Letní pohár - konečné výsledky'!$B$197:$F$241,4,0))</f>
        <v>0</v>
      </c>
      <c r="R29" s="317">
        <f>IF(ISNA(VLOOKUP($D29,'Letní pohár - konečné výsledky'!$B$197:$F$241,5,0)),0,VLOOKUP($D29,'Letní pohár - konečné výsledky'!$B$197:$F$241,5,0))</f>
        <v>0</v>
      </c>
      <c r="S29" s="318">
        <f>IF(ISNA(VLOOKUP($D29,'Letní pohár - konečné výsledky'!$B$294:$F$339,2,0)),0,VLOOKUP($D29,'Letní pohár - konečné výsledky'!$B$294:$F$339,2,0))</f>
        <v>0</v>
      </c>
      <c r="T29" s="318">
        <f>IF(ISNA(VLOOKUP($D29,'Letní pohár - konečné výsledky'!$B$294:$F$339,3,0)),0,VLOOKUP($D29,'Letní pohár - konečné výsledky'!$B$294:$F$339,3,0))</f>
        <v>0</v>
      </c>
      <c r="U29" s="318">
        <f>IF(ISNA(VLOOKUP($D29,'Letní pohár - konečné výsledky'!$B$294:$F$339,4,0)),0,VLOOKUP($D29,'Letní pohár - konečné výsledky'!$B$294:$F$339,4,0))</f>
        <v>0</v>
      </c>
      <c r="V29" s="318">
        <f>IF(ISNA(VLOOKUP($D29,'Letní pohár - konečné výsledky'!$B$294:$F$339,5,0)),0,VLOOKUP($D29,'Letní pohár - konečné výsledky'!$B$294:$F$339,5,0))</f>
        <v>0</v>
      </c>
    </row>
    <row r="30" spans="3:22" ht="18" customHeight="1">
      <c r="C30" s="266"/>
      <c r="D30" s="266"/>
      <c r="E30" s="266"/>
      <c r="F30" s="266"/>
      <c r="G30" s="266"/>
      <c r="H30" s="266"/>
      <c r="I30" s="266"/>
      <c r="J30" s="266"/>
      <c r="K30" s="268"/>
      <c r="L30" s="268"/>
      <c r="M30" s="268"/>
      <c r="N30" s="268"/>
      <c r="O30" s="266"/>
      <c r="P30" s="266"/>
      <c r="Q30" s="266"/>
      <c r="R30" s="266"/>
      <c r="S30" s="266"/>
      <c r="T30" s="266"/>
      <c r="U30" s="266"/>
      <c r="V30" s="266"/>
    </row>
    <row r="31" spans="3:22" ht="18">
      <c r="C31" s="259" t="s">
        <v>108</v>
      </c>
      <c r="D31" s="259" t="s">
        <v>107</v>
      </c>
      <c r="E31" s="259" t="s">
        <v>106</v>
      </c>
      <c r="F31" s="259" t="s">
        <v>100</v>
      </c>
      <c r="G31" s="322" t="s">
        <v>96</v>
      </c>
      <c r="H31" s="322"/>
      <c r="I31" s="322"/>
      <c r="J31" s="322"/>
      <c r="K31" s="323" t="s">
        <v>97</v>
      </c>
      <c r="L31" s="323"/>
      <c r="M31" s="323"/>
      <c r="N31" s="323"/>
      <c r="O31" s="322" t="s">
        <v>98</v>
      </c>
      <c r="P31" s="322"/>
      <c r="Q31" s="322"/>
      <c r="R31" s="322"/>
      <c r="S31" s="322" t="s">
        <v>99</v>
      </c>
      <c r="T31" s="322"/>
      <c r="U31" s="322"/>
      <c r="V31" s="322"/>
    </row>
    <row r="32" spans="3:22" ht="18">
      <c r="C32" s="260" t="s">
        <v>24</v>
      </c>
      <c r="D32" s="269" t="s">
        <v>93</v>
      </c>
      <c r="E32" s="270">
        <f>SUM($G32:$V32)</f>
        <v>1861</v>
      </c>
      <c r="F32" s="272">
        <f>SUM(G32:V32)/COUNTIF(G32:V32,"&gt;0")</f>
        <v>155.08333333333334</v>
      </c>
      <c r="G32" s="263">
        <f>IF(ISNA(VLOOKUP($D32,'Letní pohár - konečné výsledky'!$B$54:$F$98,2,0)),0,VLOOKUP($D32,'Letní pohár - konečné výsledky'!$B$54:$F$98,2,0))</f>
        <v>0</v>
      </c>
      <c r="H32" s="263">
        <f>IF(ISNA(VLOOKUP($D32,'Letní pohár - konečné výsledky'!$B$54:$F$98,3,0)),0,VLOOKUP($D32,'Letní pohár - konečné výsledky'!$B$54:$F$98,3,0))</f>
        <v>0</v>
      </c>
      <c r="I32" s="263">
        <f>IF(ISNA(VLOOKUP($D32,'Letní pohár - konečné výsledky'!$B$54:$F$98,4,0)),0,VLOOKUP($D32,'Letní pohár - konečné výsledky'!$B$54:$F$98,4,0))</f>
        <v>0</v>
      </c>
      <c r="J32" s="263">
        <f>IF(ISNA(VLOOKUP($D32,'Letní pohár - konečné výsledky'!$B$54:$F$98,5,0)),0,VLOOKUP($D32,'Letní pohár - konečné výsledky'!$B$54:$F$98,5,0))</f>
        <v>0</v>
      </c>
      <c r="K32" s="267">
        <f>IF(ISNA(VLOOKUP($D32,'Letní pohár - konečné výsledky'!$B$150:$F$190,2,0)),0,VLOOKUP($D32,'Letní pohár - konečné výsledky'!$B$150:$F$190,2,0))</f>
        <v>203</v>
      </c>
      <c r="L32" s="267">
        <f>IF(ISNA(VLOOKUP($D32,'Letní pohár - konečné výsledky'!$B$150:$F$190,3,0)),0,VLOOKUP($D32,'Letní pohár - konečné výsledky'!$B$150:$F$190,3,0))</f>
        <v>149</v>
      </c>
      <c r="M32" s="267">
        <f>IF(ISNA(VLOOKUP($D32,'Letní pohár - konečné výsledky'!$B$150:$F$190,4,0)),0,VLOOKUP($D32,'Letní pohár - konečné výsledky'!$B$150:$F$190,4,0))</f>
        <v>200</v>
      </c>
      <c r="N32" s="267">
        <f>IF(ISNA(VLOOKUP($D32,'Letní pohár - konečné výsledky'!$B$150:$F$190,5,0)),0,VLOOKUP($D32,'Letní pohár - konečné výsledky'!$B$150:$F$190,5,0))</f>
        <v>156</v>
      </c>
      <c r="O32" s="264">
        <f>IF(ISNA(VLOOKUP($D32,'Letní pohár - konečné výsledky'!$B$247:$F$287,2,0)),0,VLOOKUP($D32,'Letní pohár - konečné výsledky'!$B$247:$F$287,2,0))</f>
        <v>173</v>
      </c>
      <c r="P32" s="264">
        <f>IF(ISNA(VLOOKUP($D32,'Letní pohár - konečné výsledky'!$B$247:$F$287,3,0)),0,VLOOKUP($D32,'Letní pohár - konečné výsledky'!$B$247:$F$287,3,0))</f>
        <v>128</v>
      </c>
      <c r="Q32" s="264">
        <f>IF(ISNA(VLOOKUP($D32,'Letní pohár - konečné výsledky'!$B$247:$F$287,4,0)),0,VLOOKUP($D32,'Letní pohár - konečné výsledky'!$B$247:$F$287,4,0))</f>
        <v>119</v>
      </c>
      <c r="R32" s="264">
        <f>IF(ISNA(VLOOKUP($D32,'Letní pohár - konečné výsledky'!$B$247:$F$287,5,0)),0,VLOOKUP($D32,'Letní pohár - konečné výsledky'!$B$247:$F$287,5,0))</f>
        <v>126</v>
      </c>
      <c r="S32" s="265">
        <f>IF(ISNA(VLOOKUP($D32,'Letní pohár - konečné výsledky'!$B$345:$F$385,2,0)),0,VLOOKUP($D32,'Letní pohár - konečné výsledky'!$B$345:$F$385,2,0))</f>
        <v>165</v>
      </c>
      <c r="T32" s="265">
        <f>IF(ISNA(VLOOKUP($D32,'Letní pohár - konečné výsledky'!$B$345:$F$385,3,0)),0,VLOOKUP($D32,'Letní pohár - konečné výsledky'!$B$345:$F$385,3,0))</f>
        <v>122</v>
      </c>
      <c r="U32" s="265">
        <f>IF(ISNA(VLOOKUP($D32,'Letní pohár - konečné výsledky'!$B$345:$F$385,4,0)),0,VLOOKUP($D32,'Letní pohár - konečné výsledky'!$B$345:$F$385,4,0))</f>
        <v>153</v>
      </c>
      <c r="V32" s="265">
        <f>IF(ISNA(VLOOKUP($D32,'Letní pohár - konečné výsledky'!$B$345:$F$385,5,0)),0,VLOOKUP($D32,'Letní pohár - konečné výsledky'!$B$345:$F$385,5,0))</f>
        <v>167</v>
      </c>
    </row>
    <row r="33" spans="3:22" ht="18">
      <c r="C33" s="260" t="s">
        <v>68</v>
      </c>
      <c r="D33" s="269" t="s">
        <v>69</v>
      </c>
      <c r="E33" s="270">
        <f>SUM($G33:$V33)</f>
        <v>1859</v>
      </c>
      <c r="F33" s="272">
        <f>SUM(G33:V33)/COUNTIF(G33:V33,"&gt;0")</f>
        <v>154.91666666666666</v>
      </c>
      <c r="G33" s="263">
        <f>IF(ISNA(VLOOKUP($D33,'Letní pohár - konečné výsledky'!$B$54:$F$98,2,0)),0,VLOOKUP($D33,'Letní pohár - konečné výsledky'!$B$54:$F$98,2,0))</f>
        <v>147</v>
      </c>
      <c r="H33" s="263">
        <f>IF(ISNA(VLOOKUP($D33,'Letní pohár - konečné výsledky'!$B$54:$F$98,3,0)),0,VLOOKUP($D33,'Letní pohár - konečné výsledky'!$B$54:$F$98,3,0))</f>
        <v>164</v>
      </c>
      <c r="I33" s="263">
        <f>IF(ISNA(VLOOKUP($D33,'Letní pohár - konečné výsledky'!$B$54:$F$98,4,0)),0,VLOOKUP($D33,'Letní pohár - konečné výsledky'!$B$54:$F$98,4,0))</f>
        <v>146</v>
      </c>
      <c r="J33" s="263">
        <f>IF(ISNA(VLOOKUP($D33,'Letní pohár - konečné výsledky'!$B$54:$F$98,5,0)),0,VLOOKUP($D33,'Letní pohár - konečné výsledky'!$B$54:$F$98,5,0))</f>
        <v>137</v>
      </c>
      <c r="K33" s="267">
        <f>IF(ISNA(VLOOKUP($D33,'Letní pohár - konečné výsledky'!$B$150:$F$190,2,0)),0,VLOOKUP($D33,'Letní pohár - konečné výsledky'!$B$150:$F$190,2,0))</f>
        <v>0</v>
      </c>
      <c r="L33" s="267">
        <f>IF(ISNA(VLOOKUP($D33,'Letní pohár - konečné výsledky'!$B$150:$F$190,3,0)),0,VLOOKUP($D33,'Letní pohár - konečné výsledky'!$B$150:$F$190,3,0))</f>
        <v>0</v>
      </c>
      <c r="M33" s="267">
        <f>IF(ISNA(VLOOKUP($D33,'Letní pohár - konečné výsledky'!$B$150:$F$190,4,0)),0,VLOOKUP($D33,'Letní pohár - konečné výsledky'!$B$150:$F$190,4,0))</f>
        <v>0</v>
      </c>
      <c r="N33" s="267">
        <f>IF(ISNA(VLOOKUP($D33,'Letní pohár - konečné výsledky'!$B$150:$F$190,5,0)),0,VLOOKUP($D33,'Letní pohár - konečné výsledky'!$B$150:$F$190,5,0))</f>
        <v>0</v>
      </c>
      <c r="O33" s="264">
        <f>IF(ISNA(VLOOKUP($D33,'Letní pohár - konečné výsledky'!$B$247:$F$287,2,0)),0,VLOOKUP($D33,'Letní pohár - konečné výsledky'!$B$247:$F$287,2,0))</f>
        <v>178</v>
      </c>
      <c r="P33" s="264">
        <f>IF(ISNA(VLOOKUP($D33,'Letní pohár - konečné výsledky'!$B$247:$F$287,3,0)),0,VLOOKUP($D33,'Letní pohár - konečné výsledky'!$B$247:$F$287,3,0))</f>
        <v>164</v>
      </c>
      <c r="Q33" s="264">
        <f>IF(ISNA(VLOOKUP($D33,'Letní pohár - konečné výsledky'!$B$247:$F$287,4,0)),0,VLOOKUP($D33,'Letní pohár - konečné výsledky'!$B$247:$F$287,4,0))</f>
        <v>126</v>
      </c>
      <c r="R33" s="264">
        <f>IF(ISNA(VLOOKUP($D33,'Letní pohár - konečné výsledky'!$B$247:$F$287,5,0)),0,VLOOKUP($D33,'Letní pohár - konečné výsledky'!$B$247:$F$287,5,0))</f>
        <v>128</v>
      </c>
      <c r="S33" s="265">
        <f>IF(ISNA(VLOOKUP($D33,'Letní pohár - konečné výsledky'!$B$345:$F$385,2,0)),0,VLOOKUP($D33,'Letní pohár - konečné výsledky'!$B$345:$F$385,2,0))</f>
        <v>169</v>
      </c>
      <c r="T33" s="265">
        <f>IF(ISNA(VLOOKUP($D33,'Letní pohár - konečné výsledky'!$B$345:$F$385,3,0)),0,VLOOKUP($D33,'Letní pohár - konečné výsledky'!$B$345:$F$385,3,0))</f>
        <v>171</v>
      </c>
      <c r="U33" s="265">
        <f>IF(ISNA(VLOOKUP($D33,'Letní pohár - konečné výsledky'!$B$345:$F$385,4,0)),0,VLOOKUP($D33,'Letní pohár - konečné výsledky'!$B$345:$F$385,4,0))</f>
        <v>181</v>
      </c>
      <c r="V33" s="265">
        <f>IF(ISNA(VLOOKUP($D33,'Letní pohár - konečné výsledky'!$B$345:$F$385,5,0)),0,VLOOKUP($D33,'Letní pohár - konečné výsledky'!$B$345:$F$385,5,0))</f>
        <v>148</v>
      </c>
    </row>
    <row r="34" spans="3:22" ht="18">
      <c r="C34" s="260" t="s">
        <v>21</v>
      </c>
      <c r="D34" s="269" t="s">
        <v>46</v>
      </c>
      <c r="E34" s="270">
        <f>SUM($G34:$V34)</f>
        <v>2457</v>
      </c>
      <c r="F34" s="272">
        <f>SUM(G34:V34)/COUNTIF(G34:V34,"&gt;0")</f>
        <v>153.5625</v>
      </c>
      <c r="G34" s="263">
        <f>IF(ISNA(VLOOKUP($D34,'Letní pohár - konečné výsledky'!$B$54:$F$98,2,0)),0,VLOOKUP($D34,'Letní pohár - konečné výsledky'!$B$54:$F$98,2,0))</f>
        <v>141</v>
      </c>
      <c r="H34" s="263">
        <f>IF(ISNA(VLOOKUP($D34,'Letní pohár - konečné výsledky'!$B$54:$F$98,3,0)),0,VLOOKUP($D34,'Letní pohár - konečné výsledky'!$B$54:$F$98,3,0))</f>
        <v>137</v>
      </c>
      <c r="I34" s="263">
        <f>IF(ISNA(VLOOKUP($D34,'Letní pohár - konečné výsledky'!$B$54:$F$98,4,0)),0,VLOOKUP($D34,'Letní pohár - konečné výsledky'!$B$54:$F$98,4,0))</f>
        <v>146</v>
      </c>
      <c r="J34" s="263">
        <f>IF(ISNA(VLOOKUP($D34,'Letní pohár - konečné výsledky'!$B$54:$F$98,5,0)),0,VLOOKUP($D34,'Letní pohár - konečné výsledky'!$B$54:$F$98,5,0))</f>
        <v>166</v>
      </c>
      <c r="K34" s="267">
        <f>IF(ISNA(VLOOKUP($D34,'Letní pohár - konečné výsledky'!$B$150:$F$190,2,0)),0,VLOOKUP($D34,'Letní pohár - konečné výsledky'!$B$150:$F$190,2,0))</f>
        <v>115</v>
      </c>
      <c r="L34" s="267">
        <f>IF(ISNA(VLOOKUP($D34,'Letní pohár - konečné výsledky'!$B$150:$F$190,3,0)),0,VLOOKUP($D34,'Letní pohár - konečné výsledky'!$B$150:$F$190,3,0))</f>
        <v>166</v>
      </c>
      <c r="M34" s="267">
        <f>IF(ISNA(VLOOKUP($D34,'Letní pohár - konečné výsledky'!$B$150:$F$190,4,0)),0,VLOOKUP($D34,'Letní pohár - konečné výsledky'!$B$150:$F$190,4,0))</f>
        <v>162</v>
      </c>
      <c r="N34" s="267">
        <f>IF(ISNA(VLOOKUP($D34,'Letní pohár - konečné výsledky'!$B$150:$F$190,5,0)),0,VLOOKUP($D34,'Letní pohár - konečné výsledky'!$B$150:$F$190,5,0))</f>
        <v>132</v>
      </c>
      <c r="O34" s="264">
        <f>IF(ISNA(VLOOKUP($D34,'Letní pohár - konečné výsledky'!$B$247:$F$287,2,0)),0,VLOOKUP($D34,'Letní pohár - konečné výsledky'!$B$247:$F$287,2,0))</f>
        <v>139</v>
      </c>
      <c r="P34" s="264">
        <f>IF(ISNA(VLOOKUP($D34,'Letní pohár - konečné výsledky'!$B$247:$F$287,3,0)),0,VLOOKUP($D34,'Letní pohár - konečné výsledky'!$B$247:$F$287,3,0))</f>
        <v>170</v>
      </c>
      <c r="Q34" s="264">
        <f>IF(ISNA(VLOOKUP($D34,'Letní pohár - konečné výsledky'!$B$247:$F$287,4,0)),0,VLOOKUP($D34,'Letní pohár - konečné výsledky'!$B$247:$F$287,4,0))</f>
        <v>162</v>
      </c>
      <c r="R34" s="264">
        <f>IF(ISNA(VLOOKUP($D34,'Letní pohár - konečné výsledky'!$B$247:$F$287,5,0)),0,VLOOKUP($D34,'Letní pohár - konečné výsledky'!$B$247:$F$287,5,0))</f>
        <v>168</v>
      </c>
      <c r="S34" s="265">
        <f>IF(ISNA(VLOOKUP($D34,'Letní pohár - konečné výsledky'!$B$345:$F$385,2,0)),0,VLOOKUP($D34,'Letní pohár - konečné výsledky'!$B$345:$F$385,2,0))</f>
        <v>173</v>
      </c>
      <c r="T34" s="265">
        <f>IF(ISNA(VLOOKUP($D34,'Letní pohár - konečné výsledky'!$B$345:$F$385,3,0)),0,VLOOKUP($D34,'Letní pohár - konečné výsledky'!$B$345:$F$385,3,0))</f>
        <v>195</v>
      </c>
      <c r="U34" s="265">
        <f>IF(ISNA(VLOOKUP($D34,'Letní pohár - konečné výsledky'!$B$345:$F$385,4,0)),0,VLOOKUP($D34,'Letní pohár - konečné výsledky'!$B$345:$F$385,4,0))</f>
        <v>147</v>
      </c>
      <c r="V34" s="265">
        <f>IF(ISNA(VLOOKUP($D34,'Letní pohár - konečné výsledky'!$B$345:$F$385,5,0)),0,VLOOKUP($D34,'Letní pohár - konečné výsledky'!$B$345:$F$385,5,0))</f>
        <v>138</v>
      </c>
    </row>
    <row r="35" spans="3:22" ht="18">
      <c r="C35" s="260" t="s">
        <v>68</v>
      </c>
      <c r="D35" s="269" t="s">
        <v>90</v>
      </c>
      <c r="E35" s="270">
        <f>SUM($G35:$V35)</f>
        <v>1789</v>
      </c>
      <c r="F35" s="272">
        <f>SUM(G35:V35)/COUNTIF(G35:V35,"&gt;0")</f>
        <v>149.08333333333334</v>
      </c>
      <c r="G35" s="263">
        <f>IF(ISNA(VLOOKUP($D35,'Letní pohár - konečné výsledky'!$B$54:$F$98,2,0)),0,VLOOKUP($D35,'Letní pohár - konečné výsledky'!$B$54:$F$98,2,0))</f>
        <v>0</v>
      </c>
      <c r="H35" s="263">
        <f>IF(ISNA(VLOOKUP($D35,'Letní pohár - konečné výsledky'!$B$54:$F$98,3,0)),0,VLOOKUP($D35,'Letní pohár - konečné výsledky'!$B$54:$F$98,3,0))</f>
        <v>0</v>
      </c>
      <c r="I35" s="263">
        <f>IF(ISNA(VLOOKUP($D35,'Letní pohár - konečné výsledky'!$B$54:$F$98,4,0)),0,VLOOKUP($D35,'Letní pohár - konečné výsledky'!$B$54:$F$98,4,0))</f>
        <v>0</v>
      </c>
      <c r="J35" s="263">
        <f>IF(ISNA(VLOOKUP($D35,'Letní pohár - konečné výsledky'!$B$54:$F$98,5,0)),0,VLOOKUP($D35,'Letní pohár - konečné výsledky'!$B$54:$F$98,5,0))</f>
        <v>0</v>
      </c>
      <c r="K35" s="267">
        <f>IF(ISNA(VLOOKUP($D35,'Letní pohár - konečné výsledky'!$B$150:$F$190,2,0)),0,VLOOKUP($D35,'Letní pohár - konečné výsledky'!$B$150:$F$190,2,0))</f>
        <v>110</v>
      </c>
      <c r="L35" s="267">
        <f>IF(ISNA(VLOOKUP($D35,'Letní pohár - konečné výsledky'!$B$150:$F$190,3,0)),0,VLOOKUP($D35,'Letní pohár - konečné výsledky'!$B$150:$F$190,3,0))</f>
        <v>91</v>
      </c>
      <c r="M35" s="267">
        <f>IF(ISNA(VLOOKUP($D35,'Letní pohár - konečné výsledky'!$B$150:$F$190,4,0)),0,VLOOKUP($D35,'Letní pohár - konečné výsledky'!$B$150:$F$190,4,0))</f>
        <v>139</v>
      </c>
      <c r="N35" s="267">
        <f>IF(ISNA(VLOOKUP($D35,'Letní pohár - konečné výsledky'!$B$150:$F$190,5,0)),0,VLOOKUP($D35,'Letní pohár - konečné výsledky'!$B$150:$F$190,5,0))</f>
        <v>146</v>
      </c>
      <c r="O35" s="264">
        <f>IF(ISNA(VLOOKUP($D35,'Letní pohár - konečné výsledky'!$B$247:$F$287,2,0)),0,VLOOKUP($D35,'Letní pohár - konečné výsledky'!$B$247:$F$287,2,0))</f>
        <v>177</v>
      </c>
      <c r="P35" s="264">
        <f>IF(ISNA(VLOOKUP($D35,'Letní pohár - konečné výsledky'!$B$247:$F$287,3,0)),0,VLOOKUP($D35,'Letní pohár - konečné výsledky'!$B$247:$F$287,3,0))</f>
        <v>178</v>
      </c>
      <c r="Q35" s="264">
        <f>IF(ISNA(VLOOKUP($D35,'Letní pohár - konečné výsledky'!$B$247:$F$287,4,0)),0,VLOOKUP($D35,'Letní pohár - konečné výsledky'!$B$247:$F$287,4,0))</f>
        <v>154</v>
      </c>
      <c r="R35" s="264">
        <f>IF(ISNA(VLOOKUP($D35,'Letní pohár - konečné výsledky'!$B$247:$F$287,5,0)),0,VLOOKUP($D35,'Letní pohár - konečné výsledky'!$B$247:$F$287,5,0))</f>
        <v>146</v>
      </c>
      <c r="S35" s="265">
        <f>IF(ISNA(VLOOKUP($D35,'Letní pohár - konečné výsledky'!$B$345:$F$385,2,0)),0,VLOOKUP($D35,'Letní pohár - konečné výsledky'!$B$345:$F$385,2,0))</f>
        <v>134</v>
      </c>
      <c r="T35" s="265">
        <f>IF(ISNA(VLOOKUP($D35,'Letní pohár - konečné výsledky'!$B$345:$F$385,3,0)),0,VLOOKUP($D35,'Letní pohár - konečné výsledky'!$B$345:$F$385,3,0))</f>
        <v>132</v>
      </c>
      <c r="U35" s="265">
        <f>IF(ISNA(VLOOKUP($D35,'Letní pohár - konečné výsledky'!$B$345:$F$385,4,0)),0,VLOOKUP($D35,'Letní pohár - konečné výsledky'!$B$345:$F$385,4,0))</f>
        <v>173</v>
      </c>
      <c r="V35" s="265">
        <f>IF(ISNA(VLOOKUP($D35,'Letní pohár - konečné výsledky'!$B$345:$F$385,5,0)),0,VLOOKUP($D35,'Letní pohár - konečné výsledky'!$B$345:$F$385,5,0))</f>
        <v>209</v>
      </c>
    </row>
    <row r="36" spans="3:22" ht="18">
      <c r="C36" s="260" t="s">
        <v>18</v>
      </c>
      <c r="D36" s="269" t="s">
        <v>37</v>
      </c>
      <c r="E36" s="270">
        <f>SUM($G36:$V36)</f>
        <v>588</v>
      </c>
      <c r="F36" s="272">
        <f>SUM(G36:V36)/COUNTIF(G36:V36,"&gt;0")</f>
        <v>147</v>
      </c>
      <c r="G36" s="263">
        <f>IF(ISNA(VLOOKUP($D36,'Letní pohár - konečné výsledky'!$B$54:$F$98,2,0)),0,VLOOKUP($D36,'Letní pohár - konečné výsledky'!$B$54:$F$98,2,0))</f>
        <v>139</v>
      </c>
      <c r="H36" s="263">
        <f>IF(ISNA(VLOOKUP($D36,'Letní pohár - konečné výsledky'!$B$54:$F$98,3,0)),0,VLOOKUP($D36,'Letní pohár - konečné výsledky'!$B$54:$F$98,3,0))</f>
        <v>123</v>
      </c>
      <c r="I36" s="263">
        <f>IF(ISNA(VLOOKUP($D36,'Letní pohár - konečné výsledky'!$B$54:$F$98,4,0)),0,VLOOKUP($D36,'Letní pohár - konečné výsledky'!$B$54:$F$98,4,0))</f>
        <v>125</v>
      </c>
      <c r="J36" s="263">
        <f>IF(ISNA(VLOOKUP($D36,'Letní pohár - konečné výsledky'!$B$54:$F$98,5,0)),0,VLOOKUP($D36,'Letní pohár - konečné výsledky'!$B$54:$F$98,5,0))</f>
        <v>201</v>
      </c>
      <c r="K36" s="267">
        <f>IF(ISNA(VLOOKUP($D36,'Letní pohár - konečné výsledky'!$B$150:$F$190,2,0)),0,VLOOKUP($D36,'Letní pohár - konečné výsledky'!$B$150:$F$190,2,0))</f>
        <v>0</v>
      </c>
      <c r="L36" s="267">
        <f>IF(ISNA(VLOOKUP($D36,'Letní pohár - konečné výsledky'!$B$150:$F$190,3,0)),0,VLOOKUP($D36,'Letní pohár - konečné výsledky'!$B$150:$F$190,3,0))</f>
        <v>0</v>
      </c>
      <c r="M36" s="267">
        <f>IF(ISNA(VLOOKUP($D36,'Letní pohár - konečné výsledky'!$B$150:$F$190,4,0)),0,VLOOKUP($D36,'Letní pohár - konečné výsledky'!$B$150:$F$190,4,0))</f>
        <v>0</v>
      </c>
      <c r="N36" s="267">
        <f>IF(ISNA(VLOOKUP($D36,'Letní pohár - konečné výsledky'!$B$150:$F$190,5,0)),0,VLOOKUP($D36,'Letní pohár - konečné výsledky'!$B$150:$F$190,5,0))</f>
        <v>0</v>
      </c>
      <c r="O36" s="264">
        <f>IF(ISNA(VLOOKUP($D36,'Letní pohár - konečné výsledky'!$B$247:$F$287,2,0)),0,VLOOKUP($D36,'Letní pohár - konečné výsledky'!$B$247:$F$287,2,0))</f>
        <v>0</v>
      </c>
      <c r="P36" s="264">
        <f>IF(ISNA(VLOOKUP($D36,'Letní pohár - konečné výsledky'!$B$247:$F$287,3,0)),0,VLOOKUP($D36,'Letní pohár - konečné výsledky'!$B$247:$F$287,3,0))</f>
        <v>0</v>
      </c>
      <c r="Q36" s="264">
        <f>IF(ISNA(VLOOKUP($D36,'Letní pohár - konečné výsledky'!$B$247:$F$287,4,0)),0,VLOOKUP($D36,'Letní pohár - konečné výsledky'!$B$247:$F$287,4,0))</f>
        <v>0</v>
      </c>
      <c r="R36" s="264">
        <f>IF(ISNA(VLOOKUP($D36,'Letní pohár - konečné výsledky'!$B$247:$F$287,5,0)),0,VLOOKUP($D36,'Letní pohár - konečné výsledky'!$B$247:$F$287,5,0))</f>
        <v>0</v>
      </c>
      <c r="S36" s="265">
        <f>IF(ISNA(VLOOKUP($D36,'Letní pohár - konečné výsledky'!$B$345:$F$385,2,0)),0,VLOOKUP($D36,'Letní pohár - konečné výsledky'!$B$345:$F$385,2,0))</f>
        <v>0</v>
      </c>
      <c r="T36" s="265">
        <f>IF(ISNA(VLOOKUP($D36,'Letní pohár - konečné výsledky'!$B$345:$F$385,3,0)),0,VLOOKUP($D36,'Letní pohár - konečné výsledky'!$B$345:$F$385,3,0))</f>
        <v>0</v>
      </c>
      <c r="U36" s="265">
        <f>IF(ISNA(VLOOKUP($D36,'Letní pohár - konečné výsledky'!$B$345:$F$385,4,0)),0,VLOOKUP($D36,'Letní pohár - konečné výsledky'!$B$345:$F$385,4,0))</f>
        <v>0</v>
      </c>
      <c r="V36" s="265">
        <f>IF(ISNA(VLOOKUP($D36,'Letní pohár - konečné výsledky'!$B$345:$F$385,5,0)),0,VLOOKUP($D36,'Letní pohár - konečné výsledky'!$B$345:$F$385,5,0))</f>
        <v>0</v>
      </c>
    </row>
    <row r="37" spans="3:22" ht="18">
      <c r="C37" s="309" t="s">
        <v>19</v>
      </c>
      <c r="D37" s="311" t="s">
        <v>111</v>
      </c>
      <c r="E37" s="270">
        <f>SUM($G37:$V37)</f>
        <v>585</v>
      </c>
      <c r="F37" s="272">
        <f>SUM(G37:V37)/COUNTIF(G37:V37,"&gt;0")</f>
        <v>146.25</v>
      </c>
      <c r="G37" s="263">
        <f>IF(ISNA(VLOOKUP($D37,'Letní pohár - konečné výsledky'!$B$54:$F$98,2,0)),0,VLOOKUP($D37,'Letní pohár - konečné výsledky'!$B$54:$F$98,2,0))</f>
        <v>0</v>
      </c>
      <c r="H37" s="263">
        <f>IF(ISNA(VLOOKUP($D37,'Letní pohár - konečné výsledky'!$B$54:$F$98,3,0)),0,VLOOKUP($D37,'Letní pohár - konečné výsledky'!$B$54:$F$98,3,0))</f>
        <v>0</v>
      </c>
      <c r="I37" s="263">
        <f>IF(ISNA(VLOOKUP($D37,'Letní pohár - konečné výsledky'!$B$54:$F$98,4,0)),0,VLOOKUP($D37,'Letní pohár - konečné výsledky'!$B$54:$F$98,4,0))</f>
        <v>0</v>
      </c>
      <c r="J37" s="263">
        <f>IF(ISNA(VLOOKUP($D37,'Letní pohár - konečné výsledky'!$B$54:$F$98,5,0)),0,VLOOKUP($D37,'Letní pohár - konečné výsledky'!$B$54:$F$98,5,0))</f>
        <v>0</v>
      </c>
      <c r="K37" s="267">
        <f>IF(ISNA(VLOOKUP($D37,'Letní pohár - konečné výsledky'!$B$150:$F$190,2,0)),0,VLOOKUP($D37,'Letní pohár - konečné výsledky'!$B$150:$F$190,2,0))</f>
        <v>0</v>
      </c>
      <c r="L37" s="267">
        <f>IF(ISNA(VLOOKUP($D37,'Letní pohár - konečné výsledky'!$B$150:$F$190,3,0)),0,VLOOKUP($D37,'Letní pohár - konečné výsledky'!$B$150:$F$190,3,0))</f>
        <v>0</v>
      </c>
      <c r="M37" s="267">
        <f>IF(ISNA(VLOOKUP($D37,'Letní pohár - konečné výsledky'!$B$150:$F$190,4,0)),0,VLOOKUP($D37,'Letní pohár - konečné výsledky'!$B$150:$F$190,4,0))</f>
        <v>0</v>
      </c>
      <c r="N37" s="267">
        <f>IF(ISNA(VLOOKUP($D37,'Letní pohár - konečné výsledky'!$B$150:$F$190,5,0)),0,VLOOKUP($D37,'Letní pohár - konečné výsledky'!$B$150:$F$190,5,0))</f>
        <v>0</v>
      </c>
      <c r="O37" s="264">
        <f>IF(ISNA(VLOOKUP($D37,'Letní pohár - konečné výsledky'!$B$247:$F$287,2,0)),0,VLOOKUP($D37,'Letní pohár - konečné výsledky'!$B$247:$F$287,2,0))</f>
        <v>0</v>
      </c>
      <c r="P37" s="264">
        <f>IF(ISNA(VLOOKUP($D37,'Letní pohár - konečné výsledky'!$B$247:$F$287,3,0)),0,VLOOKUP($D37,'Letní pohár - konečné výsledky'!$B$247:$F$287,3,0))</f>
        <v>0</v>
      </c>
      <c r="Q37" s="264">
        <f>IF(ISNA(VLOOKUP($D37,'Letní pohár - konečné výsledky'!$B$247:$F$287,4,0)),0,VLOOKUP($D37,'Letní pohár - konečné výsledky'!$B$247:$F$287,4,0))</f>
        <v>0</v>
      </c>
      <c r="R37" s="264">
        <f>IF(ISNA(VLOOKUP($D37,'Letní pohár - konečné výsledky'!$B$247:$F$287,5,0)),0,VLOOKUP($D37,'Letní pohár - konečné výsledky'!$B$247:$F$287,5,0))</f>
        <v>0</v>
      </c>
      <c r="S37" s="265">
        <f>IF(ISNA(VLOOKUP($D37,'Letní pohár - konečné výsledky'!$B$345:$F$385,2,0)),0,VLOOKUP($D37,'Letní pohár - konečné výsledky'!$B$345:$F$385,2,0))</f>
        <v>125</v>
      </c>
      <c r="T37" s="265">
        <f>IF(ISNA(VLOOKUP($D37,'Letní pohár - konečné výsledky'!$B$345:$F$385,3,0)),0,VLOOKUP($D37,'Letní pohár - konečné výsledky'!$B$345:$F$385,3,0))</f>
        <v>172</v>
      </c>
      <c r="U37" s="265">
        <f>IF(ISNA(VLOOKUP($D37,'Letní pohár - konečné výsledky'!$B$345:$F$385,4,0)),0,VLOOKUP($D37,'Letní pohár - konečné výsledky'!$B$345:$F$385,4,0))</f>
        <v>151</v>
      </c>
      <c r="V37" s="265">
        <f>IF(ISNA(VLOOKUP($D37,'Letní pohár - konečné výsledky'!$B$345:$F$385,5,0)),0,VLOOKUP($D37,'Letní pohár - konečné výsledky'!$B$345:$F$385,5,0))</f>
        <v>137</v>
      </c>
    </row>
    <row r="38" spans="3:22" ht="18">
      <c r="C38" s="260" t="s">
        <v>18</v>
      </c>
      <c r="D38" s="269" t="s">
        <v>39</v>
      </c>
      <c r="E38" s="270">
        <f>SUM($G38:$V38)</f>
        <v>2332</v>
      </c>
      <c r="F38" s="272">
        <f>SUM(G38:V38)/COUNTIF(G38:V38,"&gt;0")</f>
        <v>145.75</v>
      </c>
      <c r="G38" s="263">
        <f>IF(ISNA(VLOOKUP($D38,'Letní pohár - konečné výsledky'!$B$54:$F$98,2,0)),0,VLOOKUP($D38,'Letní pohár - konečné výsledky'!$B$54:$F$98,2,0))</f>
        <v>132</v>
      </c>
      <c r="H38" s="263">
        <f>IF(ISNA(VLOOKUP($D38,'Letní pohár - konečné výsledky'!$B$54:$F$98,3,0)),0,VLOOKUP($D38,'Letní pohár - konečné výsledky'!$B$54:$F$98,3,0))</f>
        <v>151</v>
      </c>
      <c r="I38" s="263">
        <f>IF(ISNA(VLOOKUP($D38,'Letní pohár - konečné výsledky'!$B$54:$F$98,4,0)),0,VLOOKUP($D38,'Letní pohár - konečné výsledky'!$B$54:$F$98,4,0))</f>
        <v>123</v>
      </c>
      <c r="J38" s="263">
        <f>IF(ISNA(VLOOKUP($D38,'Letní pohár - konečné výsledky'!$B$54:$F$98,5,0)),0,VLOOKUP($D38,'Letní pohár - konečné výsledky'!$B$54:$F$98,5,0))</f>
        <v>136</v>
      </c>
      <c r="K38" s="267">
        <f>IF(ISNA(VLOOKUP($D38,'Letní pohár - konečné výsledky'!$B$150:$F$190,2,0)),0,VLOOKUP($D38,'Letní pohár - konečné výsledky'!$B$150:$F$190,2,0))</f>
        <v>155</v>
      </c>
      <c r="L38" s="267">
        <f>IF(ISNA(VLOOKUP($D38,'Letní pohár - konečné výsledky'!$B$150:$F$190,3,0)),0,VLOOKUP($D38,'Letní pohár - konečné výsledky'!$B$150:$F$190,3,0))</f>
        <v>146</v>
      </c>
      <c r="M38" s="267">
        <f>IF(ISNA(VLOOKUP($D38,'Letní pohár - konečné výsledky'!$B$150:$F$190,4,0)),0,VLOOKUP($D38,'Letní pohár - konečné výsledky'!$B$150:$F$190,4,0))</f>
        <v>202</v>
      </c>
      <c r="N38" s="267">
        <f>IF(ISNA(VLOOKUP($D38,'Letní pohár - konečné výsledky'!$B$150:$F$190,5,0)),0,VLOOKUP($D38,'Letní pohár - konečné výsledky'!$B$150:$F$190,5,0))</f>
        <v>157</v>
      </c>
      <c r="O38" s="264">
        <f>IF(ISNA(VLOOKUP($D38,'Letní pohár - konečné výsledky'!$B$247:$F$287,2,0)),0,VLOOKUP($D38,'Letní pohár - konečné výsledky'!$B$247:$F$287,2,0))</f>
        <v>140</v>
      </c>
      <c r="P38" s="264">
        <f>IF(ISNA(VLOOKUP($D38,'Letní pohár - konečné výsledky'!$B$247:$F$287,3,0)),0,VLOOKUP($D38,'Letní pohár - konečné výsledky'!$B$247:$F$287,3,0))</f>
        <v>160</v>
      </c>
      <c r="Q38" s="264">
        <f>IF(ISNA(VLOOKUP($D38,'Letní pohár - konečné výsledky'!$B$247:$F$287,4,0)),0,VLOOKUP($D38,'Letní pohár - konečné výsledky'!$B$247:$F$287,4,0))</f>
        <v>122</v>
      </c>
      <c r="R38" s="264">
        <f>IF(ISNA(VLOOKUP($D38,'Letní pohár - konečné výsledky'!$B$247:$F$287,5,0)),0,VLOOKUP($D38,'Letní pohár - konečné výsledky'!$B$247:$F$287,5,0))</f>
        <v>156</v>
      </c>
      <c r="S38" s="265">
        <f>IF(ISNA(VLOOKUP($D38,'Letní pohár - konečné výsledky'!$B$345:$F$385,2,0)),0,VLOOKUP($D38,'Letní pohár - konečné výsledky'!$B$345:$F$385,2,0))</f>
        <v>104</v>
      </c>
      <c r="T38" s="265">
        <f>IF(ISNA(VLOOKUP($D38,'Letní pohár - konečné výsledky'!$B$345:$F$385,3,0)),0,VLOOKUP($D38,'Letní pohár - konečné výsledky'!$B$345:$F$385,3,0))</f>
        <v>186</v>
      </c>
      <c r="U38" s="265">
        <f>IF(ISNA(VLOOKUP($D38,'Letní pohár - konečné výsledky'!$B$345:$F$385,4,0)),0,VLOOKUP($D38,'Letní pohár - konečné výsledky'!$B$345:$F$385,4,0))</f>
        <v>134</v>
      </c>
      <c r="V38" s="265">
        <f>IF(ISNA(VLOOKUP($D38,'Letní pohár - konečné výsledky'!$B$345:$F$385,5,0)),0,VLOOKUP($D38,'Letní pohár - konečné výsledky'!$B$345:$F$385,5,0))</f>
        <v>128</v>
      </c>
    </row>
    <row r="39" spans="3:22" ht="18">
      <c r="C39" s="260" t="s">
        <v>59</v>
      </c>
      <c r="D39" s="269" t="s">
        <v>92</v>
      </c>
      <c r="E39" s="270">
        <f>SUM($G39:$V39)</f>
        <v>1165</v>
      </c>
      <c r="F39" s="272">
        <f>SUM(G39:V39)/COUNTIF(G39:V39,"&gt;0")</f>
        <v>145.625</v>
      </c>
      <c r="G39" s="263">
        <f>IF(ISNA(VLOOKUP($D39,'Letní pohár - konečné výsledky'!$B$54:$F$98,2,0)),0,VLOOKUP($D39,'Letní pohár - konečné výsledky'!$B$54:$F$98,2,0))</f>
        <v>0</v>
      </c>
      <c r="H39" s="263">
        <f>IF(ISNA(VLOOKUP($D39,'Letní pohár - konečné výsledky'!$B$54:$F$98,3,0)),0,VLOOKUP($D39,'Letní pohár - konečné výsledky'!$B$54:$F$98,3,0))</f>
        <v>0</v>
      </c>
      <c r="I39" s="263">
        <f>IF(ISNA(VLOOKUP($D39,'Letní pohár - konečné výsledky'!$B$54:$F$98,4,0)),0,VLOOKUP($D39,'Letní pohár - konečné výsledky'!$B$54:$F$98,4,0))</f>
        <v>0</v>
      </c>
      <c r="J39" s="263">
        <f>IF(ISNA(VLOOKUP($D39,'Letní pohár - konečné výsledky'!$B$54:$F$98,5,0)),0,VLOOKUP($D39,'Letní pohár - konečné výsledky'!$B$54:$F$98,5,0))</f>
        <v>0</v>
      </c>
      <c r="K39" s="267">
        <f>IF(ISNA(VLOOKUP($D39,'Letní pohár - konečné výsledky'!$B$150:$F$190,2,0)),0,VLOOKUP($D39,'Letní pohár - konečné výsledky'!$B$150:$F$190,2,0))</f>
        <v>114</v>
      </c>
      <c r="L39" s="267">
        <f>IF(ISNA(VLOOKUP($D39,'Letní pohár - konečné výsledky'!$B$150:$F$190,3,0)),0,VLOOKUP($D39,'Letní pohár - konečné výsledky'!$B$150:$F$190,3,0))</f>
        <v>169</v>
      </c>
      <c r="M39" s="267">
        <f>IF(ISNA(VLOOKUP($D39,'Letní pohár - konečné výsledky'!$B$150:$F$190,4,0)),0,VLOOKUP($D39,'Letní pohár - konečné výsledky'!$B$150:$F$190,4,0))</f>
        <v>161</v>
      </c>
      <c r="N39" s="267">
        <f>IF(ISNA(VLOOKUP($D39,'Letní pohár - konečné výsledky'!$B$150:$F$190,5,0)),0,VLOOKUP($D39,'Letní pohár - konečné výsledky'!$B$150:$F$190,5,0))</f>
        <v>175</v>
      </c>
      <c r="O39" s="264">
        <f>IF(ISNA(VLOOKUP($D39,'Letní pohár - konečné výsledky'!$B$247:$F$287,2,0)),0,VLOOKUP($D39,'Letní pohár - konečné výsledky'!$B$247:$F$287,2,0))</f>
        <v>0</v>
      </c>
      <c r="P39" s="264">
        <f>IF(ISNA(VLOOKUP($D39,'Letní pohár - konečné výsledky'!$B$247:$F$287,3,0)),0,VLOOKUP($D39,'Letní pohár - konečné výsledky'!$B$247:$F$287,3,0))</f>
        <v>0</v>
      </c>
      <c r="Q39" s="264">
        <f>IF(ISNA(VLOOKUP($D39,'Letní pohár - konečné výsledky'!$B$247:$F$287,4,0)),0,VLOOKUP($D39,'Letní pohár - konečné výsledky'!$B$247:$F$287,4,0))</f>
        <v>0</v>
      </c>
      <c r="R39" s="264">
        <f>IF(ISNA(VLOOKUP($D39,'Letní pohár - konečné výsledky'!$B$247:$F$287,5,0)),0,VLOOKUP($D39,'Letní pohár - konečné výsledky'!$B$247:$F$287,5,0))</f>
        <v>0</v>
      </c>
      <c r="S39" s="265">
        <f>IF(ISNA(VLOOKUP($D39,'Letní pohár - konečné výsledky'!$B$345:$F$385,2,0)),0,VLOOKUP($D39,'Letní pohár - konečné výsledky'!$B$345:$F$385,2,0))</f>
        <v>150</v>
      </c>
      <c r="T39" s="265">
        <f>IF(ISNA(VLOOKUP($D39,'Letní pohár - konečné výsledky'!$B$345:$F$385,3,0)),0,VLOOKUP($D39,'Letní pohár - konečné výsledky'!$B$345:$F$385,3,0))</f>
        <v>132</v>
      </c>
      <c r="U39" s="265">
        <f>IF(ISNA(VLOOKUP($D39,'Letní pohár - konečné výsledky'!$B$345:$F$385,4,0)),0,VLOOKUP($D39,'Letní pohár - konečné výsledky'!$B$345:$F$385,4,0))</f>
        <v>130</v>
      </c>
      <c r="V39" s="265">
        <f>IF(ISNA(VLOOKUP($D39,'Letní pohár - konečné výsledky'!$B$345:$F$385,5,0)),0,VLOOKUP($D39,'Letní pohár - konečné výsledky'!$B$345:$F$385,5,0))</f>
        <v>134</v>
      </c>
    </row>
    <row r="40" spans="3:22" ht="18">
      <c r="C40" s="260" t="s">
        <v>24</v>
      </c>
      <c r="D40" s="269" t="s">
        <v>64</v>
      </c>
      <c r="E40" s="270">
        <f>SUM($G40:$V40)</f>
        <v>2287</v>
      </c>
      <c r="F40" s="272">
        <f>SUM(G40:V40)/COUNTIF(G40:V40,"&gt;0")</f>
        <v>142.9375</v>
      </c>
      <c r="G40" s="263">
        <f>IF(ISNA(VLOOKUP($D40,'Letní pohár - konečné výsledky'!$B$54:$F$98,2,0)),0,VLOOKUP($D40,'Letní pohár - konečné výsledky'!$B$54:$F$98,2,0))</f>
        <v>136</v>
      </c>
      <c r="H40" s="263">
        <f>IF(ISNA(VLOOKUP($D40,'Letní pohár - konečné výsledky'!$B$54:$F$98,3,0)),0,VLOOKUP($D40,'Letní pohár - konečné výsledky'!$B$54:$F$98,3,0))</f>
        <v>149</v>
      </c>
      <c r="I40" s="263">
        <f>IF(ISNA(VLOOKUP($D40,'Letní pohár - konečné výsledky'!$B$54:$F$98,4,0)),0,VLOOKUP($D40,'Letní pohár - konečné výsledky'!$B$54:$F$98,4,0))</f>
        <v>113</v>
      </c>
      <c r="J40" s="263">
        <f>IF(ISNA(VLOOKUP($D40,'Letní pohár - konečné výsledky'!$B$54:$F$98,5,0)),0,VLOOKUP($D40,'Letní pohár - konečné výsledky'!$B$54:$F$98,5,0))</f>
        <v>134</v>
      </c>
      <c r="K40" s="267">
        <f>IF(ISNA(VLOOKUP($D40,'Letní pohár - konečné výsledky'!$B$150:$F$190,2,0)),0,VLOOKUP($D40,'Letní pohár - konečné výsledky'!$B$150:$F$190,2,0))</f>
        <v>158</v>
      </c>
      <c r="L40" s="267">
        <f>IF(ISNA(VLOOKUP($D40,'Letní pohár - konečné výsledky'!$B$150:$F$190,3,0)),0,VLOOKUP($D40,'Letní pohár - konečné výsledky'!$B$150:$F$190,3,0))</f>
        <v>125</v>
      </c>
      <c r="M40" s="267">
        <f>IF(ISNA(VLOOKUP($D40,'Letní pohár - konečné výsledky'!$B$150:$F$190,4,0)),0,VLOOKUP($D40,'Letní pohár - konečné výsledky'!$B$150:$F$190,4,0))</f>
        <v>145</v>
      </c>
      <c r="N40" s="267">
        <f>IF(ISNA(VLOOKUP($D40,'Letní pohár - konečné výsledky'!$B$150:$F$190,5,0)),0,VLOOKUP($D40,'Letní pohár - konečné výsledky'!$B$150:$F$190,5,0))</f>
        <v>123</v>
      </c>
      <c r="O40" s="264">
        <f>IF(ISNA(VLOOKUP($D40,'Letní pohár - konečné výsledky'!$B$247:$F$287,2,0)),0,VLOOKUP($D40,'Letní pohár - konečné výsledky'!$B$247:$F$287,2,0))</f>
        <v>108</v>
      </c>
      <c r="P40" s="264">
        <f>IF(ISNA(VLOOKUP($D40,'Letní pohár - konečné výsledky'!$B$247:$F$287,3,0)),0,VLOOKUP($D40,'Letní pohár - konečné výsledky'!$B$247:$F$287,3,0))</f>
        <v>133</v>
      </c>
      <c r="Q40" s="264">
        <f>IF(ISNA(VLOOKUP($D40,'Letní pohár - konečné výsledky'!$B$247:$F$287,4,0)),0,VLOOKUP($D40,'Letní pohár - konečné výsledky'!$B$247:$F$287,4,0))</f>
        <v>185</v>
      </c>
      <c r="R40" s="264">
        <f>IF(ISNA(VLOOKUP($D40,'Letní pohár - konečné výsledky'!$B$247:$F$287,5,0)),0,VLOOKUP($D40,'Letní pohár - konečné výsledky'!$B$247:$F$287,5,0))</f>
        <v>145</v>
      </c>
      <c r="S40" s="265">
        <f>IF(ISNA(VLOOKUP($D40,'Letní pohár - konečné výsledky'!$B$345:$F$385,2,0)),0,VLOOKUP($D40,'Letní pohár - konečné výsledky'!$B$345:$F$385,2,0))</f>
        <v>158</v>
      </c>
      <c r="T40" s="265">
        <f>IF(ISNA(VLOOKUP($D40,'Letní pohár - konečné výsledky'!$B$345:$F$385,3,0)),0,VLOOKUP($D40,'Letní pohár - konečné výsledky'!$B$345:$F$385,3,0))</f>
        <v>139</v>
      </c>
      <c r="U40" s="265">
        <f>IF(ISNA(VLOOKUP($D40,'Letní pohár - konečné výsledky'!$B$345:$F$385,4,0)),0,VLOOKUP($D40,'Letní pohár - konečné výsledky'!$B$345:$F$385,4,0))</f>
        <v>174</v>
      </c>
      <c r="V40" s="265">
        <f>IF(ISNA(VLOOKUP($D40,'Letní pohár - konečné výsledky'!$B$345:$F$385,5,0)),0,VLOOKUP($D40,'Letní pohár - konečné výsledky'!$B$345:$F$385,5,0))</f>
        <v>162</v>
      </c>
    </row>
    <row r="41" spans="3:22" ht="18">
      <c r="C41" s="260" t="s">
        <v>19</v>
      </c>
      <c r="D41" s="269" t="s">
        <v>40</v>
      </c>
      <c r="E41" s="270">
        <f>SUM($G41:$V41)</f>
        <v>2265</v>
      </c>
      <c r="F41" s="272">
        <f>SUM(G41:V41)/COUNTIF(G41:V41,"&gt;0")</f>
        <v>141.5625</v>
      </c>
      <c r="G41" s="263">
        <f>IF(ISNA(VLOOKUP($D41,'Letní pohár - konečné výsledky'!$B$54:$F$98,2,0)),0,VLOOKUP($D41,'Letní pohár - konečné výsledky'!$B$54:$F$98,2,0))</f>
        <v>151</v>
      </c>
      <c r="H41" s="263">
        <f>IF(ISNA(VLOOKUP($D41,'Letní pohár - konečné výsledky'!$B$54:$F$98,3,0)),0,VLOOKUP($D41,'Letní pohár - konečné výsledky'!$B$54:$F$98,3,0))</f>
        <v>117</v>
      </c>
      <c r="I41" s="263">
        <f>IF(ISNA(VLOOKUP($D41,'Letní pohár - konečné výsledky'!$B$54:$F$98,4,0)),0,VLOOKUP($D41,'Letní pohár - konečné výsledky'!$B$54:$F$98,4,0))</f>
        <v>106</v>
      </c>
      <c r="J41" s="263">
        <f>IF(ISNA(VLOOKUP($D41,'Letní pohár - konečné výsledky'!$B$54:$F$98,5,0)),0,VLOOKUP($D41,'Letní pohár - konečné výsledky'!$B$54:$F$98,5,0))</f>
        <v>118</v>
      </c>
      <c r="K41" s="267">
        <f>IF(ISNA(VLOOKUP($D41,'Letní pohár - konečné výsledky'!$B$150:$F$190,2,0)),0,VLOOKUP($D41,'Letní pohár - konečné výsledky'!$B$150:$F$190,2,0))</f>
        <v>155</v>
      </c>
      <c r="L41" s="267">
        <f>IF(ISNA(VLOOKUP($D41,'Letní pohár - konečné výsledky'!$B$150:$F$190,3,0)),0,VLOOKUP($D41,'Letní pohár - konečné výsledky'!$B$150:$F$190,3,0))</f>
        <v>111</v>
      </c>
      <c r="M41" s="267">
        <f>IF(ISNA(VLOOKUP($D41,'Letní pohár - konečné výsledky'!$B$150:$F$190,4,0)),0,VLOOKUP($D41,'Letní pohár - konečné výsledky'!$B$150:$F$190,4,0))</f>
        <v>198</v>
      </c>
      <c r="N41" s="267">
        <f>IF(ISNA(VLOOKUP($D41,'Letní pohár - konečné výsledky'!$B$150:$F$190,5,0)),0,VLOOKUP($D41,'Letní pohár - konečné výsledky'!$B$150:$F$190,5,0))</f>
        <v>157</v>
      </c>
      <c r="O41" s="264">
        <f>IF(ISNA(VLOOKUP($D41,'Letní pohár - konečné výsledky'!$B$247:$F$287,2,0)),0,VLOOKUP($D41,'Letní pohár - konečné výsledky'!$B$247:$F$287,2,0))</f>
        <v>133</v>
      </c>
      <c r="P41" s="264">
        <f>IF(ISNA(VLOOKUP($D41,'Letní pohár - konečné výsledky'!$B$247:$F$287,3,0)),0,VLOOKUP($D41,'Letní pohár - konečné výsledky'!$B$247:$F$287,3,0))</f>
        <v>169</v>
      </c>
      <c r="Q41" s="264">
        <f>IF(ISNA(VLOOKUP($D41,'Letní pohár - konečné výsledky'!$B$247:$F$287,4,0)),0,VLOOKUP($D41,'Letní pohár - konečné výsledky'!$B$247:$F$287,4,0))</f>
        <v>160</v>
      </c>
      <c r="R41" s="264">
        <f>IF(ISNA(VLOOKUP($D41,'Letní pohár - konečné výsledky'!$B$247:$F$287,5,0)),0,VLOOKUP($D41,'Letní pohár - konečné výsledky'!$B$247:$F$287,5,0))</f>
        <v>149</v>
      </c>
      <c r="S41" s="265">
        <f>IF(ISNA(VLOOKUP($D41,'Letní pohár - konečné výsledky'!$B$345:$F$385,2,0)),0,VLOOKUP($D41,'Letní pohár - konečné výsledky'!$B$345:$F$385,2,0))</f>
        <v>137</v>
      </c>
      <c r="T41" s="265">
        <f>IF(ISNA(VLOOKUP($D41,'Letní pohár - konečné výsledky'!$B$345:$F$385,3,0)),0,VLOOKUP($D41,'Letní pohár - konečné výsledky'!$B$345:$F$385,3,0))</f>
        <v>112</v>
      </c>
      <c r="U41" s="265">
        <f>IF(ISNA(VLOOKUP($D41,'Letní pohár - konečné výsledky'!$B$345:$F$385,4,0)),0,VLOOKUP($D41,'Letní pohár - konečné výsledky'!$B$345:$F$385,4,0))</f>
        <v>139</v>
      </c>
      <c r="V41" s="265">
        <f>IF(ISNA(VLOOKUP($D41,'Letní pohár - konečné výsledky'!$B$345:$F$385,5,0)),0,VLOOKUP($D41,'Letní pohár - konečné výsledky'!$B$345:$F$385,5,0))</f>
        <v>153</v>
      </c>
    </row>
    <row r="42" spans="3:22" ht="18">
      <c r="C42" s="260" t="s">
        <v>23</v>
      </c>
      <c r="D42" s="269" t="s">
        <v>57</v>
      </c>
      <c r="E42" s="270">
        <f>SUM($G42:$V42)</f>
        <v>2229</v>
      </c>
      <c r="F42" s="272">
        <f>SUM(G42:V42)/COUNTIF(G42:V42,"&gt;0")</f>
        <v>139.3125</v>
      </c>
      <c r="G42" s="263">
        <f>IF(ISNA(VLOOKUP($D42,'Letní pohár - konečné výsledky'!$B$54:$F$98,2,0)),0,VLOOKUP($D42,'Letní pohár - konečné výsledky'!$B$54:$F$98,2,0))</f>
        <v>167</v>
      </c>
      <c r="H42" s="263">
        <f>IF(ISNA(VLOOKUP($D42,'Letní pohár - konečné výsledky'!$B$54:$F$98,3,0)),0,VLOOKUP($D42,'Letní pohár - konečné výsledky'!$B$54:$F$98,3,0))</f>
        <v>138</v>
      </c>
      <c r="I42" s="263">
        <f>IF(ISNA(VLOOKUP($D42,'Letní pohár - konečné výsledky'!$B$54:$F$98,4,0)),0,VLOOKUP($D42,'Letní pohár - konečné výsledky'!$B$54:$F$98,4,0))</f>
        <v>157</v>
      </c>
      <c r="J42" s="263">
        <f>IF(ISNA(VLOOKUP($D42,'Letní pohár - konečné výsledky'!$B$54:$F$98,5,0)),0,VLOOKUP($D42,'Letní pohár - konečné výsledky'!$B$54:$F$98,5,0))</f>
        <v>119</v>
      </c>
      <c r="K42" s="267">
        <f>IF(ISNA(VLOOKUP($D42,'Letní pohár - konečné výsledky'!$B$150:$F$190,2,0)),0,VLOOKUP($D42,'Letní pohár - konečné výsledky'!$B$150:$F$190,2,0))</f>
        <v>128</v>
      </c>
      <c r="L42" s="267">
        <f>IF(ISNA(VLOOKUP($D42,'Letní pohár - konečné výsledky'!$B$150:$F$190,3,0)),0,VLOOKUP($D42,'Letní pohár - konečné výsledky'!$B$150:$F$190,3,0))</f>
        <v>130</v>
      </c>
      <c r="M42" s="267">
        <f>IF(ISNA(VLOOKUP($D42,'Letní pohár - konečné výsledky'!$B$150:$F$190,4,0)),0,VLOOKUP($D42,'Letní pohár - konečné výsledky'!$B$150:$F$190,4,0))</f>
        <v>106</v>
      </c>
      <c r="N42" s="267">
        <f>IF(ISNA(VLOOKUP($D42,'Letní pohár - konečné výsledky'!$B$150:$F$190,5,0)),0,VLOOKUP($D42,'Letní pohár - konečné výsledky'!$B$150:$F$190,5,0))</f>
        <v>100</v>
      </c>
      <c r="O42" s="264">
        <f>IF(ISNA(VLOOKUP($D42,'Letní pohár - konečné výsledky'!$B$247:$F$287,2,0)),0,VLOOKUP($D42,'Letní pohár - konečné výsledky'!$B$247:$F$287,2,0))</f>
        <v>130</v>
      </c>
      <c r="P42" s="264">
        <f>IF(ISNA(VLOOKUP($D42,'Letní pohár - konečné výsledky'!$B$247:$F$287,3,0)),0,VLOOKUP($D42,'Letní pohár - konečné výsledky'!$B$247:$F$287,3,0))</f>
        <v>160</v>
      </c>
      <c r="Q42" s="264">
        <f>IF(ISNA(VLOOKUP($D42,'Letní pohár - konečné výsledky'!$B$247:$F$287,4,0)),0,VLOOKUP($D42,'Letní pohár - konečné výsledky'!$B$247:$F$287,4,0))</f>
        <v>142</v>
      </c>
      <c r="R42" s="264">
        <f>IF(ISNA(VLOOKUP($D42,'Letní pohár - konečné výsledky'!$B$247:$F$287,5,0)),0,VLOOKUP($D42,'Letní pohár - konečné výsledky'!$B$247:$F$287,5,0))</f>
        <v>159</v>
      </c>
      <c r="S42" s="265">
        <f>IF(ISNA(VLOOKUP($D42,'Letní pohár - konečné výsledky'!$B$345:$F$385,2,0)),0,VLOOKUP($D42,'Letní pohár - konečné výsledky'!$B$345:$F$385,2,0))</f>
        <v>162</v>
      </c>
      <c r="T42" s="265">
        <f>IF(ISNA(VLOOKUP($D42,'Letní pohár - konečné výsledky'!$B$345:$F$385,3,0)),0,VLOOKUP($D42,'Letní pohár - konečné výsledky'!$B$345:$F$385,3,0))</f>
        <v>128</v>
      </c>
      <c r="U42" s="265">
        <f>IF(ISNA(VLOOKUP($D42,'Letní pohár - konečné výsledky'!$B$345:$F$385,4,0)),0,VLOOKUP($D42,'Letní pohár - konečné výsledky'!$B$345:$F$385,4,0))</f>
        <v>159</v>
      </c>
      <c r="V42" s="265">
        <f>IF(ISNA(VLOOKUP($D42,'Letní pohár - konečné výsledky'!$B$345:$F$385,5,0)),0,VLOOKUP($D42,'Letní pohár - konečné výsledky'!$B$345:$F$385,5,0))</f>
        <v>144</v>
      </c>
    </row>
    <row r="43" spans="3:22" ht="18">
      <c r="C43" s="260" t="s">
        <v>22</v>
      </c>
      <c r="D43" s="269" t="s">
        <v>47</v>
      </c>
      <c r="E43" s="270">
        <f>SUM($G43:$V43)</f>
        <v>2206</v>
      </c>
      <c r="F43" s="272">
        <f>SUM(G43:V43)/COUNTIF(G43:V43,"&gt;0")</f>
        <v>137.875</v>
      </c>
      <c r="G43" s="263">
        <f>IF(ISNA(VLOOKUP($D43,'Letní pohár - konečné výsledky'!$B$54:$F$98,2,0)),0,VLOOKUP($D43,'Letní pohár - konečné výsledky'!$B$54:$F$98,2,0))</f>
        <v>146</v>
      </c>
      <c r="H43" s="263">
        <f>IF(ISNA(VLOOKUP($D43,'Letní pohár - konečné výsledky'!$B$54:$F$98,3,0)),0,VLOOKUP($D43,'Letní pohár - konečné výsledky'!$B$54:$F$98,3,0))</f>
        <v>132</v>
      </c>
      <c r="I43" s="263">
        <f>IF(ISNA(VLOOKUP($D43,'Letní pohár - konečné výsledky'!$B$54:$F$98,4,0)),0,VLOOKUP($D43,'Letní pohár - konečné výsledky'!$B$54:$F$98,4,0))</f>
        <v>135</v>
      </c>
      <c r="J43" s="263">
        <f>IF(ISNA(VLOOKUP($D43,'Letní pohár - konečné výsledky'!$B$54:$F$98,5,0)),0,VLOOKUP($D43,'Letní pohár - konečné výsledky'!$B$54:$F$98,5,0))</f>
        <v>155</v>
      </c>
      <c r="K43" s="267">
        <f>IF(ISNA(VLOOKUP($D43,'Letní pohár - konečné výsledky'!$B$150:$F$190,2,0)),0,VLOOKUP($D43,'Letní pohár - konečné výsledky'!$B$150:$F$190,2,0))</f>
        <v>122</v>
      </c>
      <c r="L43" s="267">
        <f>IF(ISNA(VLOOKUP($D43,'Letní pohár - konečné výsledky'!$B$150:$F$190,3,0)),0,VLOOKUP($D43,'Letní pohár - konečné výsledky'!$B$150:$F$190,3,0))</f>
        <v>137</v>
      </c>
      <c r="M43" s="267">
        <f>IF(ISNA(VLOOKUP($D43,'Letní pohár - konečné výsledky'!$B$150:$F$190,4,0)),0,VLOOKUP($D43,'Letní pohár - konečné výsledky'!$B$150:$F$190,4,0))</f>
        <v>126</v>
      </c>
      <c r="N43" s="267">
        <f>IF(ISNA(VLOOKUP($D43,'Letní pohár - konečné výsledky'!$B$150:$F$190,5,0)),0,VLOOKUP($D43,'Letní pohár - konečné výsledky'!$B$150:$F$190,5,0))</f>
        <v>136</v>
      </c>
      <c r="O43" s="264">
        <f>IF(ISNA(VLOOKUP($D43,'Letní pohár - konečné výsledky'!$B$247:$F$287,2,0)),0,VLOOKUP($D43,'Letní pohár - konečné výsledky'!$B$247:$F$287,2,0))</f>
        <v>122</v>
      </c>
      <c r="P43" s="264">
        <f>IF(ISNA(VLOOKUP($D43,'Letní pohár - konečné výsledky'!$B$247:$F$287,3,0)),0,VLOOKUP($D43,'Letní pohár - konečné výsledky'!$B$247:$F$287,3,0))</f>
        <v>161</v>
      </c>
      <c r="Q43" s="264">
        <f>IF(ISNA(VLOOKUP($D43,'Letní pohár - konečné výsledky'!$B$247:$F$287,4,0)),0,VLOOKUP($D43,'Letní pohár - konečné výsledky'!$B$247:$F$287,4,0))</f>
        <v>125</v>
      </c>
      <c r="R43" s="264">
        <f>IF(ISNA(VLOOKUP($D43,'Letní pohár - konečné výsledky'!$B$247:$F$287,5,0)),0,VLOOKUP($D43,'Letní pohár - konečné výsledky'!$B$247:$F$287,5,0))</f>
        <v>146</v>
      </c>
      <c r="S43" s="265">
        <f>IF(ISNA(VLOOKUP($D43,'Letní pohár - konečné výsledky'!$B$345:$F$385,2,0)),0,VLOOKUP($D43,'Letní pohár - konečné výsledky'!$B$345:$F$385,2,0))</f>
        <v>130</v>
      </c>
      <c r="T43" s="265">
        <f>IF(ISNA(VLOOKUP($D43,'Letní pohár - konečné výsledky'!$B$345:$F$385,3,0)),0,VLOOKUP($D43,'Letní pohár - konečné výsledky'!$B$345:$F$385,3,0))</f>
        <v>134</v>
      </c>
      <c r="U43" s="265">
        <f>IF(ISNA(VLOOKUP($D43,'Letní pohár - konečné výsledky'!$B$345:$F$385,4,0)),0,VLOOKUP($D43,'Letní pohár - konečné výsledky'!$B$345:$F$385,4,0))</f>
        <v>127</v>
      </c>
      <c r="V43" s="265">
        <f>IF(ISNA(VLOOKUP($D43,'Letní pohár - konečné výsledky'!$B$345:$F$385,5,0)),0,VLOOKUP($D43,'Letní pohár - konečné výsledky'!$B$345:$F$385,5,0))</f>
        <v>172</v>
      </c>
    </row>
    <row r="44" spans="3:22" ht="18">
      <c r="C44" s="260" t="s">
        <v>18</v>
      </c>
      <c r="D44" s="269" t="s">
        <v>38</v>
      </c>
      <c r="E44" s="270">
        <f>SUM($G44:$V44)</f>
        <v>2200</v>
      </c>
      <c r="F44" s="272">
        <f>SUM(G44:V44)/COUNTIF(G44:V44,"&gt;0")</f>
        <v>137.5</v>
      </c>
      <c r="G44" s="263">
        <f>IF(ISNA(VLOOKUP($D44,'Letní pohár - konečné výsledky'!$B$54:$F$98,2,0)),0,VLOOKUP($D44,'Letní pohár - konečné výsledky'!$B$54:$F$98,2,0))</f>
        <v>95</v>
      </c>
      <c r="H44" s="263">
        <f>IF(ISNA(VLOOKUP($D44,'Letní pohár - konečné výsledky'!$B$54:$F$98,3,0)),0,VLOOKUP($D44,'Letní pohár - konečné výsledky'!$B$54:$F$98,3,0))</f>
        <v>133</v>
      </c>
      <c r="I44" s="263">
        <f>IF(ISNA(VLOOKUP($D44,'Letní pohár - konečné výsledky'!$B$54:$F$98,4,0)),0,VLOOKUP($D44,'Letní pohár - konečné výsledky'!$B$54:$F$98,4,0))</f>
        <v>178</v>
      </c>
      <c r="J44" s="263">
        <f>IF(ISNA(VLOOKUP($D44,'Letní pohár - konečné výsledky'!$B$54:$F$98,5,0)),0,VLOOKUP($D44,'Letní pohár - konečné výsledky'!$B$54:$F$98,5,0))</f>
        <v>151</v>
      </c>
      <c r="K44" s="267">
        <f>IF(ISNA(VLOOKUP($D44,'Letní pohár - konečné výsledky'!$B$150:$F$190,2,0)),0,VLOOKUP($D44,'Letní pohár - konečné výsledky'!$B$150:$F$190,2,0))</f>
        <v>110</v>
      </c>
      <c r="L44" s="267">
        <f>IF(ISNA(VLOOKUP($D44,'Letní pohár - konečné výsledky'!$B$150:$F$190,3,0)),0,VLOOKUP($D44,'Letní pohár - konečné výsledky'!$B$150:$F$190,3,0))</f>
        <v>156</v>
      </c>
      <c r="M44" s="267">
        <f>IF(ISNA(VLOOKUP($D44,'Letní pohár - konečné výsledky'!$B$150:$F$190,4,0)),0,VLOOKUP($D44,'Letní pohár - konečné výsledky'!$B$150:$F$190,4,0))</f>
        <v>129</v>
      </c>
      <c r="N44" s="267">
        <f>IF(ISNA(VLOOKUP($D44,'Letní pohár - konečné výsledky'!$B$150:$F$190,5,0)),0,VLOOKUP($D44,'Letní pohár - konečné výsledky'!$B$150:$F$190,5,0))</f>
        <v>119</v>
      </c>
      <c r="O44" s="264">
        <f>IF(ISNA(VLOOKUP($D44,'Letní pohár - konečné výsledky'!$B$247:$F$287,2,0)),0,VLOOKUP($D44,'Letní pohár - konečné výsledky'!$B$247:$F$287,2,0))</f>
        <v>147</v>
      </c>
      <c r="P44" s="264">
        <f>IF(ISNA(VLOOKUP($D44,'Letní pohár - konečné výsledky'!$B$247:$F$287,3,0)),0,VLOOKUP($D44,'Letní pohár - konečné výsledky'!$B$247:$F$287,3,0))</f>
        <v>154</v>
      </c>
      <c r="Q44" s="264">
        <f>IF(ISNA(VLOOKUP($D44,'Letní pohár - konečné výsledky'!$B$247:$F$287,4,0)),0,VLOOKUP($D44,'Letní pohár - konečné výsledky'!$B$247:$F$287,4,0))</f>
        <v>133</v>
      </c>
      <c r="R44" s="264">
        <f>IF(ISNA(VLOOKUP($D44,'Letní pohár - konečné výsledky'!$B$247:$F$287,5,0)),0,VLOOKUP($D44,'Letní pohár - konečné výsledky'!$B$247:$F$287,5,0))</f>
        <v>161</v>
      </c>
      <c r="S44" s="265">
        <f>IF(ISNA(VLOOKUP($D44,'Letní pohár - konečné výsledky'!$B$345:$F$385,2,0)),0,VLOOKUP($D44,'Letní pohár - konečné výsledky'!$B$345:$F$385,2,0))</f>
        <v>162</v>
      </c>
      <c r="T44" s="265">
        <f>IF(ISNA(VLOOKUP($D44,'Letní pohár - konečné výsledky'!$B$345:$F$385,3,0)),0,VLOOKUP($D44,'Letní pohár - konečné výsledky'!$B$345:$F$385,3,0))</f>
        <v>130</v>
      </c>
      <c r="U44" s="265">
        <f>IF(ISNA(VLOOKUP($D44,'Letní pohár - konečné výsledky'!$B$345:$F$385,4,0)),0,VLOOKUP($D44,'Letní pohár - konečné výsledky'!$B$345:$F$385,4,0))</f>
        <v>127</v>
      </c>
      <c r="V44" s="265">
        <f>IF(ISNA(VLOOKUP($D44,'Letní pohár - konečné výsledky'!$B$345:$F$385,5,0)),0,VLOOKUP($D44,'Letní pohár - konečné výsledky'!$B$345:$F$385,5,0))</f>
        <v>115</v>
      </c>
    </row>
    <row r="45" spans="3:22" ht="18">
      <c r="C45" s="260" t="s">
        <v>59</v>
      </c>
      <c r="D45" s="269" t="s">
        <v>62</v>
      </c>
      <c r="E45" s="270">
        <f>SUM($G45:$V45)</f>
        <v>2146</v>
      </c>
      <c r="F45" s="272">
        <f>SUM(G45:V45)/COUNTIF(G45:V45,"&gt;0")</f>
        <v>134.125</v>
      </c>
      <c r="G45" s="263">
        <f>IF(ISNA(VLOOKUP($D45,'Letní pohár - konečné výsledky'!$B$54:$F$98,2,0)),0,VLOOKUP($D45,'Letní pohár - konečné výsledky'!$B$54:$F$98,2,0))</f>
        <v>118</v>
      </c>
      <c r="H45" s="263">
        <f>IF(ISNA(VLOOKUP($D45,'Letní pohár - konečné výsledky'!$B$54:$F$98,3,0)),0,VLOOKUP($D45,'Letní pohár - konečné výsledky'!$B$54:$F$98,3,0))</f>
        <v>143</v>
      </c>
      <c r="I45" s="263">
        <f>IF(ISNA(VLOOKUP($D45,'Letní pohár - konečné výsledky'!$B$54:$F$98,4,0)),0,VLOOKUP($D45,'Letní pohár - konečné výsledky'!$B$54:$F$98,4,0))</f>
        <v>110</v>
      </c>
      <c r="J45" s="263">
        <f>IF(ISNA(VLOOKUP($D45,'Letní pohár - konečné výsledky'!$B$54:$F$98,5,0)),0,VLOOKUP($D45,'Letní pohár - konečné výsledky'!$B$54:$F$98,5,0))</f>
        <v>129</v>
      </c>
      <c r="K45" s="267">
        <f>IF(ISNA(VLOOKUP($D45,'Letní pohár - konečné výsledky'!$B$150:$F$190,2,0)),0,VLOOKUP($D45,'Letní pohár - konečné výsledky'!$B$150:$F$190,2,0))</f>
        <v>137</v>
      </c>
      <c r="L45" s="267">
        <f>IF(ISNA(VLOOKUP($D45,'Letní pohár - konečné výsledky'!$B$150:$F$190,3,0)),0,VLOOKUP($D45,'Letní pohár - konečné výsledky'!$B$150:$F$190,3,0))</f>
        <v>154</v>
      </c>
      <c r="M45" s="267">
        <f>IF(ISNA(VLOOKUP($D45,'Letní pohár - konečné výsledky'!$B$150:$F$190,4,0)),0,VLOOKUP($D45,'Letní pohár - konečné výsledky'!$B$150:$F$190,4,0))</f>
        <v>159</v>
      </c>
      <c r="N45" s="267">
        <f>IF(ISNA(VLOOKUP($D45,'Letní pohár - konečné výsledky'!$B$150:$F$190,5,0)),0,VLOOKUP($D45,'Letní pohár - konečné výsledky'!$B$150:$F$190,5,0))</f>
        <v>118</v>
      </c>
      <c r="O45" s="264">
        <f>IF(ISNA(VLOOKUP($D45,'Letní pohár - konečné výsledky'!$B$247:$F$287,2,0)),0,VLOOKUP($D45,'Letní pohár - konečné výsledky'!$B$247:$F$287,2,0))</f>
        <v>150</v>
      </c>
      <c r="P45" s="264">
        <f>IF(ISNA(VLOOKUP($D45,'Letní pohár - konečné výsledky'!$B$247:$F$287,3,0)),0,VLOOKUP($D45,'Letní pohár - konečné výsledky'!$B$247:$F$287,3,0))</f>
        <v>121</v>
      </c>
      <c r="Q45" s="264">
        <f>IF(ISNA(VLOOKUP($D45,'Letní pohár - konečné výsledky'!$B$247:$F$287,4,0)),0,VLOOKUP($D45,'Letní pohár - konečné výsledky'!$B$247:$F$287,4,0))</f>
        <v>126</v>
      </c>
      <c r="R45" s="264">
        <f>IF(ISNA(VLOOKUP($D45,'Letní pohár - konečné výsledky'!$B$247:$F$287,5,0)),0,VLOOKUP($D45,'Letní pohár - konečné výsledky'!$B$247:$F$287,5,0))</f>
        <v>114</v>
      </c>
      <c r="S45" s="265">
        <f>IF(ISNA(VLOOKUP($D45,'Letní pohár - konečné výsledky'!$B$345:$F$385,2,0)),0,VLOOKUP($D45,'Letní pohár - konečné výsledky'!$B$345:$F$385,2,0))</f>
        <v>145</v>
      </c>
      <c r="T45" s="265">
        <f>IF(ISNA(VLOOKUP($D45,'Letní pohár - konečné výsledky'!$B$345:$F$385,3,0)),0,VLOOKUP($D45,'Letní pohár - konečné výsledky'!$B$345:$F$385,3,0))</f>
        <v>150</v>
      </c>
      <c r="U45" s="265">
        <f>IF(ISNA(VLOOKUP($D45,'Letní pohár - konečné výsledky'!$B$345:$F$385,4,0)),0,VLOOKUP($D45,'Letní pohár - konečné výsledky'!$B$345:$F$385,4,0))</f>
        <v>150</v>
      </c>
      <c r="V45" s="265">
        <f>IF(ISNA(VLOOKUP($D45,'Letní pohár - konečné výsledky'!$B$345:$F$385,5,0)),0,VLOOKUP($D45,'Letní pohár - konečné výsledky'!$B$345:$F$385,5,0))</f>
        <v>122</v>
      </c>
    </row>
    <row r="46" spans="3:22" ht="18">
      <c r="C46" s="260" t="s">
        <v>22</v>
      </c>
      <c r="D46" s="269" t="s">
        <v>48</v>
      </c>
      <c r="E46" s="270">
        <f>SUM($G46:$V46)</f>
        <v>2144</v>
      </c>
      <c r="F46" s="272">
        <f>SUM(G46:V46)/COUNTIF(G46:V46,"&gt;0")</f>
        <v>134</v>
      </c>
      <c r="G46" s="263">
        <f>IF(ISNA(VLOOKUP($D46,'Letní pohár - konečné výsledky'!$B$54:$F$98,2,0)),0,VLOOKUP($D46,'Letní pohár - konečné výsledky'!$B$54:$F$98,2,0))</f>
        <v>93</v>
      </c>
      <c r="H46" s="263">
        <f>IF(ISNA(VLOOKUP($D46,'Letní pohár - konečné výsledky'!$B$54:$F$98,3,0)),0,VLOOKUP($D46,'Letní pohár - konečné výsledky'!$B$54:$F$98,3,0))</f>
        <v>138</v>
      </c>
      <c r="I46" s="263">
        <f>IF(ISNA(VLOOKUP($D46,'Letní pohár - konečné výsledky'!$B$54:$F$98,4,0)),0,VLOOKUP($D46,'Letní pohár - konečné výsledky'!$B$54:$F$98,4,0))</f>
        <v>108</v>
      </c>
      <c r="J46" s="263">
        <f>IF(ISNA(VLOOKUP($D46,'Letní pohár - konečné výsledky'!$B$54:$F$98,5,0)),0,VLOOKUP($D46,'Letní pohár - konečné výsledky'!$B$54:$F$98,5,0))</f>
        <v>119</v>
      </c>
      <c r="K46" s="267">
        <f>IF(ISNA(VLOOKUP($D46,'Letní pohár - konečné výsledky'!$B$150:$F$190,2,0)),0,VLOOKUP($D46,'Letní pohár - konečné výsledky'!$B$150:$F$190,2,0))</f>
        <v>126</v>
      </c>
      <c r="L46" s="267">
        <f>IF(ISNA(VLOOKUP($D46,'Letní pohár - konečné výsledky'!$B$150:$F$190,3,0)),0,VLOOKUP($D46,'Letní pohár - konečné výsledky'!$B$150:$F$190,3,0))</f>
        <v>154</v>
      </c>
      <c r="M46" s="267">
        <f>IF(ISNA(VLOOKUP($D46,'Letní pohár - konečné výsledky'!$B$150:$F$190,4,0)),0,VLOOKUP($D46,'Letní pohár - konečné výsledky'!$B$150:$F$190,4,0))</f>
        <v>140</v>
      </c>
      <c r="N46" s="267">
        <f>IF(ISNA(VLOOKUP($D46,'Letní pohár - konečné výsledky'!$B$150:$F$190,5,0)),0,VLOOKUP($D46,'Letní pohár - konečné výsledky'!$B$150:$F$190,5,0))</f>
        <v>109</v>
      </c>
      <c r="O46" s="264">
        <f>IF(ISNA(VLOOKUP($D46,'Letní pohár - konečné výsledky'!$B$247:$F$287,2,0)),0,VLOOKUP($D46,'Letní pohár - konečné výsledky'!$B$247:$F$287,2,0))</f>
        <v>149</v>
      </c>
      <c r="P46" s="264">
        <f>IF(ISNA(VLOOKUP($D46,'Letní pohár - konečné výsledky'!$B$247:$F$287,3,0)),0,VLOOKUP($D46,'Letní pohár - konečné výsledky'!$B$247:$F$287,3,0))</f>
        <v>116</v>
      </c>
      <c r="Q46" s="264">
        <f>IF(ISNA(VLOOKUP($D46,'Letní pohár - konečné výsledky'!$B$247:$F$287,4,0)),0,VLOOKUP($D46,'Letní pohár - konečné výsledky'!$B$247:$F$287,4,0))</f>
        <v>168</v>
      </c>
      <c r="R46" s="264">
        <f>IF(ISNA(VLOOKUP($D46,'Letní pohár - konečné výsledky'!$B$247:$F$287,5,0)),0,VLOOKUP($D46,'Letní pohár - konečné výsledky'!$B$247:$F$287,5,0))</f>
        <v>141</v>
      </c>
      <c r="S46" s="265">
        <f>IF(ISNA(VLOOKUP($D46,'Letní pohár - konečné výsledky'!$B$345:$F$385,2,0)),0,VLOOKUP($D46,'Letní pohár - konečné výsledky'!$B$345:$F$385,2,0))</f>
        <v>156</v>
      </c>
      <c r="T46" s="265">
        <f>IF(ISNA(VLOOKUP($D46,'Letní pohár - konečné výsledky'!$B$345:$F$385,3,0)),0,VLOOKUP($D46,'Letní pohár - konečné výsledky'!$B$345:$F$385,3,0))</f>
        <v>153</v>
      </c>
      <c r="U46" s="265">
        <f>IF(ISNA(VLOOKUP($D46,'Letní pohár - konečné výsledky'!$B$345:$F$385,4,0)),0,VLOOKUP($D46,'Letní pohár - konečné výsledky'!$B$345:$F$385,4,0))</f>
        <v>119</v>
      </c>
      <c r="V46" s="265">
        <f>IF(ISNA(VLOOKUP($D46,'Letní pohár - konečné výsledky'!$B$345:$F$385,5,0)),0,VLOOKUP($D46,'Letní pohár - konečné výsledky'!$B$345:$F$385,5,0))</f>
        <v>155</v>
      </c>
    </row>
    <row r="47" spans="3:22" ht="18">
      <c r="C47" s="260" t="s">
        <v>19</v>
      </c>
      <c r="D47" s="269" t="s">
        <v>41</v>
      </c>
      <c r="E47" s="270">
        <f>SUM($G47:$V47)</f>
        <v>2122</v>
      </c>
      <c r="F47" s="272">
        <f>SUM(G47:V47)/COUNTIF(G47:V47,"&gt;0")</f>
        <v>132.625</v>
      </c>
      <c r="G47" s="263">
        <f>IF(ISNA(VLOOKUP($D47,'Letní pohár - konečné výsledky'!$B$54:$F$98,2,0)),0,VLOOKUP($D47,'Letní pohár - konečné výsledky'!$B$54:$F$98,2,0))</f>
        <v>121</v>
      </c>
      <c r="H47" s="263">
        <f>IF(ISNA(VLOOKUP($D47,'Letní pohár - konečné výsledky'!$B$54:$F$98,3,0)),0,VLOOKUP($D47,'Letní pohár - konečné výsledky'!$B$54:$F$98,3,0))</f>
        <v>143</v>
      </c>
      <c r="I47" s="263">
        <f>IF(ISNA(VLOOKUP($D47,'Letní pohár - konečné výsledky'!$B$54:$F$98,4,0)),0,VLOOKUP($D47,'Letní pohár - konečné výsledky'!$B$54:$F$98,4,0))</f>
        <v>165</v>
      </c>
      <c r="J47" s="263">
        <f>IF(ISNA(VLOOKUP($D47,'Letní pohár - konečné výsledky'!$B$54:$F$98,5,0)),0,VLOOKUP($D47,'Letní pohár - konečné výsledky'!$B$54:$F$98,5,0))</f>
        <v>149</v>
      </c>
      <c r="K47" s="267">
        <f>IF(ISNA(VLOOKUP($D47,'Letní pohár - konečné výsledky'!$B$150:$F$190,2,0)),0,VLOOKUP($D47,'Letní pohár - konečné výsledky'!$B$150:$F$190,2,0))</f>
        <v>99</v>
      </c>
      <c r="L47" s="267">
        <f>IF(ISNA(VLOOKUP($D47,'Letní pohár - konečné výsledky'!$B$150:$F$190,3,0)),0,VLOOKUP($D47,'Letní pohár - konečné výsledky'!$B$150:$F$190,3,0))</f>
        <v>120</v>
      </c>
      <c r="M47" s="267">
        <f>IF(ISNA(VLOOKUP($D47,'Letní pohár - konečné výsledky'!$B$150:$F$190,4,0)),0,VLOOKUP($D47,'Letní pohár - konečné výsledky'!$B$150:$F$190,4,0))</f>
        <v>162</v>
      </c>
      <c r="N47" s="267">
        <f>IF(ISNA(VLOOKUP($D47,'Letní pohár - konečné výsledky'!$B$150:$F$190,5,0)),0,VLOOKUP($D47,'Letní pohár - konečné výsledky'!$B$150:$F$190,5,0))</f>
        <v>130</v>
      </c>
      <c r="O47" s="264">
        <f>IF(ISNA(VLOOKUP($D47,'Letní pohár - konečné výsledky'!$B$247:$F$287,2,0)),0,VLOOKUP($D47,'Letní pohár - konečné výsledky'!$B$247:$F$287,2,0))</f>
        <v>130</v>
      </c>
      <c r="P47" s="264">
        <f>IF(ISNA(VLOOKUP($D47,'Letní pohár - konečné výsledky'!$B$247:$F$287,3,0)),0,VLOOKUP($D47,'Letní pohár - konečné výsledky'!$B$247:$F$287,3,0))</f>
        <v>113</v>
      </c>
      <c r="Q47" s="264">
        <f>IF(ISNA(VLOOKUP($D47,'Letní pohár - konečné výsledky'!$B$247:$F$287,4,0)),0,VLOOKUP($D47,'Letní pohár - konečné výsledky'!$B$247:$F$287,4,0))</f>
        <v>135</v>
      </c>
      <c r="R47" s="264">
        <f>IF(ISNA(VLOOKUP($D47,'Letní pohár - konečné výsledky'!$B$247:$F$287,5,0)),0,VLOOKUP($D47,'Letní pohár - konečné výsledky'!$B$247:$F$287,5,0))</f>
        <v>129</v>
      </c>
      <c r="S47" s="265">
        <f>IF(ISNA(VLOOKUP($D47,'Letní pohár - konečné výsledky'!$B$345:$F$385,2,0)),0,VLOOKUP($D47,'Letní pohár - konečné výsledky'!$B$345:$F$385,2,0))</f>
        <v>121</v>
      </c>
      <c r="T47" s="265">
        <f>IF(ISNA(VLOOKUP($D47,'Letní pohár - konečné výsledky'!$B$345:$F$385,3,0)),0,VLOOKUP($D47,'Letní pohár - konečné výsledky'!$B$345:$F$385,3,0))</f>
        <v>146</v>
      </c>
      <c r="U47" s="265">
        <f>IF(ISNA(VLOOKUP($D47,'Letní pohár - konečné výsledky'!$B$345:$F$385,4,0)),0,VLOOKUP($D47,'Letní pohár - konečné výsledky'!$B$345:$F$385,4,0))</f>
        <v>134</v>
      </c>
      <c r="V47" s="265">
        <f>IF(ISNA(VLOOKUP($D47,'Letní pohár - konečné výsledky'!$B$345:$F$385,5,0)),0,VLOOKUP($D47,'Letní pohár - konečné výsledky'!$B$345:$F$385,5,0))</f>
        <v>125</v>
      </c>
    </row>
    <row r="48" spans="3:22" ht="18">
      <c r="C48" s="260" t="s">
        <v>68</v>
      </c>
      <c r="D48" s="269" t="s">
        <v>70</v>
      </c>
      <c r="E48" s="270">
        <f>SUM($G48:$V48)</f>
        <v>2086</v>
      </c>
      <c r="F48" s="272">
        <f>SUM(G48:V48)/COUNTIF(G48:V48,"&gt;0")</f>
        <v>130.375</v>
      </c>
      <c r="G48" s="263">
        <f>IF(ISNA(VLOOKUP($D48,'Letní pohár - konečné výsledky'!$B$54:$F$98,2,0)),0,VLOOKUP($D48,'Letní pohár - konečné výsledky'!$B$54:$F$98,2,0))</f>
        <v>133</v>
      </c>
      <c r="H48" s="263">
        <f>IF(ISNA(VLOOKUP($D48,'Letní pohár - konečné výsledky'!$B$54:$F$98,3,0)),0,VLOOKUP($D48,'Letní pohár - konečné výsledky'!$B$54:$F$98,3,0))</f>
        <v>133</v>
      </c>
      <c r="I48" s="263">
        <f>IF(ISNA(VLOOKUP($D48,'Letní pohár - konečné výsledky'!$B$54:$F$98,4,0)),0,VLOOKUP($D48,'Letní pohár - konečné výsledky'!$B$54:$F$98,4,0))</f>
        <v>143</v>
      </c>
      <c r="J48" s="263">
        <f>IF(ISNA(VLOOKUP($D48,'Letní pohár - konečné výsledky'!$B$54:$F$98,5,0)),0,VLOOKUP($D48,'Letní pohár - konečné výsledky'!$B$54:$F$98,5,0))</f>
        <v>148</v>
      </c>
      <c r="K48" s="267">
        <f>IF(ISNA(VLOOKUP($D48,'Letní pohár - konečné výsledky'!$B$150:$F$190,2,0)),0,VLOOKUP($D48,'Letní pohár - konečné výsledky'!$B$150:$F$190,2,0))</f>
        <v>123</v>
      </c>
      <c r="L48" s="267">
        <f>IF(ISNA(VLOOKUP($D48,'Letní pohár - konečné výsledky'!$B$150:$F$190,3,0)),0,VLOOKUP($D48,'Letní pohár - konečné výsledky'!$B$150:$F$190,3,0))</f>
        <v>109</v>
      </c>
      <c r="M48" s="267">
        <f>IF(ISNA(VLOOKUP($D48,'Letní pohár - konečné výsledky'!$B$150:$F$190,4,0)),0,VLOOKUP($D48,'Letní pohár - konečné výsledky'!$B$150:$F$190,4,0))</f>
        <v>142</v>
      </c>
      <c r="N48" s="267">
        <f>IF(ISNA(VLOOKUP($D48,'Letní pohár - konečné výsledky'!$B$150:$F$190,5,0)),0,VLOOKUP($D48,'Letní pohár - konečné výsledky'!$B$150:$F$190,5,0))</f>
        <v>124</v>
      </c>
      <c r="O48" s="264">
        <f>IF(ISNA(VLOOKUP($D48,'Letní pohár - konečné výsledky'!$B$247:$F$287,2,0)),0,VLOOKUP($D48,'Letní pohár - konečné výsledky'!$B$247:$F$287,2,0))</f>
        <v>93</v>
      </c>
      <c r="P48" s="264">
        <f>IF(ISNA(VLOOKUP($D48,'Letní pohár - konečné výsledky'!$B$247:$F$287,3,0)),0,VLOOKUP($D48,'Letní pohár - konečné výsledky'!$B$247:$F$287,3,0))</f>
        <v>143</v>
      </c>
      <c r="Q48" s="264">
        <f>IF(ISNA(VLOOKUP($D48,'Letní pohár - konečné výsledky'!$B$247:$F$287,4,0)),0,VLOOKUP($D48,'Letní pohár - konečné výsledky'!$B$247:$F$287,4,0))</f>
        <v>165</v>
      </c>
      <c r="R48" s="264">
        <f>IF(ISNA(VLOOKUP($D48,'Letní pohár - konečné výsledky'!$B$247:$F$287,5,0)),0,VLOOKUP($D48,'Letní pohár - konečné výsledky'!$B$247:$F$287,5,0))</f>
        <v>113</v>
      </c>
      <c r="S48" s="265">
        <f>IF(ISNA(VLOOKUP($D48,'Letní pohár - konečné výsledky'!$B$345:$F$385,2,0)),0,VLOOKUP($D48,'Letní pohár - konečné výsledky'!$B$345:$F$385,2,0))</f>
        <v>110</v>
      </c>
      <c r="T48" s="265">
        <f>IF(ISNA(VLOOKUP($D48,'Letní pohár - konečné výsledky'!$B$345:$F$385,3,0)),0,VLOOKUP($D48,'Letní pohár - konečné výsledky'!$B$345:$F$385,3,0))</f>
        <v>153</v>
      </c>
      <c r="U48" s="265">
        <f>IF(ISNA(VLOOKUP($D48,'Letní pohár - konečné výsledky'!$B$345:$F$385,4,0)),0,VLOOKUP($D48,'Letní pohár - konečné výsledky'!$B$345:$F$385,4,0))</f>
        <v>135</v>
      </c>
      <c r="V48" s="265">
        <f>IF(ISNA(VLOOKUP($D48,'Letní pohár - konečné výsledky'!$B$345:$F$385,5,0)),0,VLOOKUP($D48,'Letní pohár - konečné výsledky'!$B$345:$F$385,5,0))</f>
        <v>119</v>
      </c>
    </row>
    <row r="49" spans="3:22" ht="18">
      <c r="C49" s="260" t="s">
        <v>23</v>
      </c>
      <c r="D49" s="269" t="s">
        <v>58</v>
      </c>
      <c r="E49" s="270">
        <f>SUM($G49:$V49)</f>
        <v>2038</v>
      </c>
      <c r="F49" s="272">
        <f>SUM(G49:V49)/COUNTIF(G49:V49,"&gt;0")</f>
        <v>127.375</v>
      </c>
      <c r="G49" s="263">
        <f>IF(ISNA(VLOOKUP($D49,'Letní pohár - konečné výsledky'!$B$54:$F$98,2,0)),0,VLOOKUP($D49,'Letní pohár - konečné výsledky'!$B$54:$F$98,2,0))</f>
        <v>126</v>
      </c>
      <c r="H49" s="263">
        <f>IF(ISNA(VLOOKUP($D49,'Letní pohár - konečné výsledky'!$B$54:$F$98,3,0)),0,VLOOKUP($D49,'Letní pohár - konečné výsledky'!$B$54:$F$98,3,0))</f>
        <v>124</v>
      </c>
      <c r="I49" s="263">
        <f>IF(ISNA(VLOOKUP($D49,'Letní pohár - konečné výsledky'!$B$54:$F$98,4,0)),0,VLOOKUP($D49,'Letní pohár - konečné výsledky'!$B$54:$F$98,4,0))</f>
        <v>146</v>
      </c>
      <c r="J49" s="263">
        <f>IF(ISNA(VLOOKUP($D49,'Letní pohár - konečné výsledky'!$B$54:$F$98,5,0)),0,VLOOKUP($D49,'Letní pohár - konečné výsledky'!$B$54:$F$98,5,0))</f>
        <v>126</v>
      </c>
      <c r="K49" s="267">
        <f>IF(ISNA(VLOOKUP($D49,'Letní pohár - konečné výsledky'!$B$150:$F$190,2,0)),0,VLOOKUP($D49,'Letní pohár - konečné výsledky'!$B$150:$F$190,2,0))</f>
        <v>106</v>
      </c>
      <c r="L49" s="267">
        <f>IF(ISNA(VLOOKUP($D49,'Letní pohár - konečné výsledky'!$B$150:$F$190,3,0)),0,VLOOKUP($D49,'Letní pohár - konečné výsledky'!$B$150:$F$190,3,0))</f>
        <v>106</v>
      </c>
      <c r="M49" s="267">
        <f>IF(ISNA(VLOOKUP($D49,'Letní pohár - konečné výsledky'!$B$150:$F$190,4,0)),0,VLOOKUP($D49,'Letní pohár - konečné výsledky'!$B$150:$F$190,4,0))</f>
        <v>102</v>
      </c>
      <c r="N49" s="267">
        <f>IF(ISNA(VLOOKUP($D49,'Letní pohár - konečné výsledky'!$B$150:$F$190,5,0)),0,VLOOKUP($D49,'Letní pohár - konečné výsledky'!$B$150:$F$190,5,0))</f>
        <v>111</v>
      </c>
      <c r="O49" s="264">
        <f>IF(ISNA(VLOOKUP($D49,'Letní pohár - konečné výsledky'!$B$247:$F$287,2,0)),0,VLOOKUP($D49,'Letní pohár - konečné výsledky'!$B$247:$F$287,2,0))</f>
        <v>148</v>
      </c>
      <c r="P49" s="264">
        <f>IF(ISNA(VLOOKUP($D49,'Letní pohár - konečné výsledky'!$B$247:$F$287,3,0)),0,VLOOKUP($D49,'Letní pohár - konečné výsledky'!$B$247:$F$287,3,0))</f>
        <v>138</v>
      </c>
      <c r="Q49" s="264">
        <f>IF(ISNA(VLOOKUP($D49,'Letní pohár - konečné výsledky'!$B$247:$F$287,4,0)),0,VLOOKUP($D49,'Letní pohár - konečné výsledky'!$B$247:$F$287,4,0))</f>
        <v>126</v>
      </c>
      <c r="R49" s="264">
        <f>IF(ISNA(VLOOKUP($D49,'Letní pohár - konečné výsledky'!$B$247:$F$287,5,0)),0,VLOOKUP($D49,'Letní pohár - konečné výsledky'!$B$247:$F$287,5,0))</f>
        <v>136</v>
      </c>
      <c r="S49" s="265">
        <f>IF(ISNA(VLOOKUP($D49,'Letní pohár - konečné výsledky'!$B$345:$F$385,2,0)),0,VLOOKUP($D49,'Letní pohár - konečné výsledky'!$B$345:$F$385,2,0))</f>
        <v>182</v>
      </c>
      <c r="T49" s="265">
        <f>IF(ISNA(VLOOKUP($D49,'Letní pohár - konečné výsledky'!$B$345:$F$385,3,0)),0,VLOOKUP($D49,'Letní pohár - konečné výsledky'!$B$345:$F$385,3,0))</f>
        <v>141</v>
      </c>
      <c r="U49" s="265">
        <f>IF(ISNA(VLOOKUP($D49,'Letní pohár - konečné výsledky'!$B$345:$F$385,4,0)),0,VLOOKUP($D49,'Letní pohár - konečné výsledky'!$B$345:$F$385,4,0))</f>
        <v>116</v>
      </c>
      <c r="V49" s="265">
        <f>IF(ISNA(VLOOKUP($D49,'Letní pohár - konečné výsledky'!$B$345:$F$385,5,0)),0,VLOOKUP($D49,'Letní pohár - konečné výsledky'!$B$345:$F$385,5,0))</f>
        <v>104</v>
      </c>
    </row>
    <row r="50" spans="3:22" ht="18">
      <c r="C50" s="260" t="s">
        <v>19</v>
      </c>
      <c r="D50" s="269" t="s">
        <v>42</v>
      </c>
      <c r="E50" s="270">
        <f>SUM($G50:$V50)</f>
        <v>1517</v>
      </c>
      <c r="F50" s="272">
        <f>SUM(G50:V50)/COUNTIF(G50:V50,"&gt;0")</f>
        <v>126.41666666666667</v>
      </c>
      <c r="G50" s="263">
        <f>IF(ISNA(VLOOKUP($D50,'Letní pohár - konečné výsledky'!$B$54:$F$98,2,0)),0,VLOOKUP($D50,'Letní pohár - konečné výsledky'!$B$54:$F$98,2,0))</f>
        <v>135</v>
      </c>
      <c r="H50" s="263">
        <f>IF(ISNA(VLOOKUP($D50,'Letní pohár - konečné výsledky'!$B$54:$F$98,3,0)),0,VLOOKUP($D50,'Letní pohár - konečné výsledky'!$B$54:$F$98,3,0))</f>
        <v>134</v>
      </c>
      <c r="I50" s="263">
        <f>IF(ISNA(VLOOKUP($D50,'Letní pohár - konečné výsledky'!$B$54:$F$98,4,0)),0,VLOOKUP($D50,'Letní pohár - konečné výsledky'!$B$54:$F$98,4,0))</f>
        <v>90</v>
      </c>
      <c r="J50" s="263">
        <f>IF(ISNA(VLOOKUP($D50,'Letní pohár - konečné výsledky'!$B$54:$F$98,5,0)),0,VLOOKUP($D50,'Letní pohár - konečné výsledky'!$B$54:$F$98,5,0))</f>
        <v>130</v>
      </c>
      <c r="K50" s="267">
        <f>IF(ISNA(VLOOKUP($D50,'Letní pohár - konečné výsledky'!$B$150:$F$190,2,0)),0,VLOOKUP($D50,'Letní pohár - konečné výsledky'!$B$150:$F$190,2,0))</f>
        <v>143</v>
      </c>
      <c r="L50" s="267">
        <f>IF(ISNA(VLOOKUP($D50,'Letní pohár - konečné výsledky'!$B$150:$F$190,3,0)),0,VLOOKUP($D50,'Letní pohár - konečné výsledky'!$B$150:$F$190,3,0))</f>
        <v>138</v>
      </c>
      <c r="M50" s="267">
        <f>IF(ISNA(VLOOKUP($D50,'Letní pohár - konečné výsledky'!$B$150:$F$190,4,0)),0,VLOOKUP($D50,'Letní pohár - konečné výsledky'!$B$150:$F$190,4,0))</f>
        <v>132</v>
      </c>
      <c r="N50" s="267">
        <f>IF(ISNA(VLOOKUP($D50,'Letní pohár - konečné výsledky'!$B$150:$F$190,5,0)),0,VLOOKUP($D50,'Letní pohár - konečné výsledky'!$B$150:$F$190,5,0))</f>
        <v>134</v>
      </c>
      <c r="O50" s="264">
        <f>IF(ISNA(VLOOKUP($D50,'Letní pohár - konečné výsledky'!$B$247:$F$287,2,0)),0,VLOOKUP($D50,'Letní pohár - konečné výsledky'!$B$247:$F$287,2,0))</f>
        <v>118</v>
      </c>
      <c r="P50" s="264">
        <f>IF(ISNA(VLOOKUP($D50,'Letní pohár - konečné výsledky'!$B$247:$F$287,3,0)),0,VLOOKUP($D50,'Letní pohár - konečné výsledky'!$B$247:$F$287,3,0))</f>
        <v>110</v>
      </c>
      <c r="Q50" s="264">
        <f>IF(ISNA(VLOOKUP($D50,'Letní pohár - konečné výsledky'!$B$247:$F$287,4,0)),0,VLOOKUP($D50,'Letní pohár - konečné výsledky'!$B$247:$F$287,4,0))</f>
        <v>131</v>
      </c>
      <c r="R50" s="264">
        <f>IF(ISNA(VLOOKUP($D50,'Letní pohár - konečné výsledky'!$B$247:$F$287,5,0)),0,VLOOKUP($D50,'Letní pohár - konečné výsledky'!$B$247:$F$287,5,0))</f>
        <v>122</v>
      </c>
      <c r="S50" s="265">
        <f>IF(ISNA(VLOOKUP($D50,'Letní pohár - konečné výsledky'!$B$345:$F$385,2,0)),0,VLOOKUP($D50,'Letní pohár - konečné výsledky'!$B$345:$F$385,2,0))</f>
        <v>0</v>
      </c>
      <c r="T50" s="265">
        <f>IF(ISNA(VLOOKUP($D50,'Letní pohár - konečné výsledky'!$B$345:$F$385,3,0)),0,VLOOKUP($D50,'Letní pohár - konečné výsledky'!$B$345:$F$385,3,0))</f>
        <v>0</v>
      </c>
      <c r="U50" s="265">
        <f>IF(ISNA(VLOOKUP($D50,'Letní pohár - konečné výsledky'!$B$345:$F$385,4,0)),0,VLOOKUP($D50,'Letní pohár - konečné výsledky'!$B$345:$F$385,4,0))</f>
        <v>0</v>
      </c>
      <c r="V50" s="265">
        <f>IF(ISNA(VLOOKUP($D50,'Letní pohár - konečné výsledky'!$B$345:$F$385,5,0)),0,VLOOKUP($D50,'Letní pohár - konečné výsledky'!$B$345:$F$385,5,0))</f>
        <v>0</v>
      </c>
    </row>
    <row r="51" spans="3:22" ht="18">
      <c r="C51" s="260" t="s">
        <v>21</v>
      </c>
      <c r="D51" s="269" t="s">
        <v>45</v>
      </c>
      <c r="E51" s="270">
        <f>SUM($G51:$V51)</f>
        <v>1961</v>
      </c>
      <c r="F51" s="272">
        <f>SUM(G51:V51)/COUNTIF(G51:V51,"&gt;0")</f>
        <v>122.5625</v>
      </c>
      <c r="G51" s="263">
        <f>IF(ISNA(VLOOKUP($D51,'Letní pohár - konečné výsledky'!$B$54:$F$98,2,0)),0,VLOOKUP($D51,'Letní pohár - konečné výsledky'!$B$54:$F$98,2,0))</f>
        <v>136</v>
      </c>
      <c r="H51" s="263">
        <f>IF(ISNA(VLOOKUP($D51,'Letní pohár - konečné výsledky'!$B$54:$F$98,3,0)),0,VLOOKUP($D51,'Letní pohár - konečné výsledky'!$B$54:$F$98,3,0))</f>
        <v>136</v>
      </c>
      <c r="I51" s="263">
        <f>IF(ISNA(VLOOKUP($D51,'Letní pohár - konečné výsledky'!$B$54:$F$98,4,0)),0,VLOOKUP($D51,'Letní pohár - konečné výsledky'!$B$54:$F$98,4,0))</f>
        <v>159</v>
      </c>
      <c r="J51" s="263">
        <f>IF(ISNA(VLOOKUP($D51,'Letní pohár - konečné výsledky'!$B$54:$F$98,5,0)),0,VLOOKUP($D51,'Letní pohár - konečné výsledky'!$B$54:$F$98,5,0))</f>
        <v>92</v>
      </c>
      <c r="K51" s="267">
        <f>IF(ISNA(VLOOKUP($D51,'Letní pohár - konečné výsledky'!$B$150:$F$190,2,0)),0,VLOOKUP($D51,'Letní pohár - konečné výsledky'!$B$150:$F$190,2,0))</f>
        <v>137</v>
      </c>
      <c r="L51" s="267">
        <f>IF(ISNA(VLOOKUP($D51,'Letní pohár - konečné výsledky'!$B$150:$F$190,3,0)),0,VLOOKUP($D51,'Letní pohár - konečné výsledky'!$B$150:$F$190,3,0))</f>
        <v>124</v>
      </c>
      <c r="M51" s="267">
        <f>IF(ISNA(VLOOKUP($D51,'Letní pohár - konečné výsledky'!$B$150:$F$190,4,0)),0,VLOOKUP($D51,'Letní pohár - konečné výsledky'!$B$150:$F$190,4,0))</f>
        <v>111</v>
      </c>
      <c r="N51" s="267">
        <f>IF(ISNA(VLOOKUP($D51,'Letní pohár - konečné výsledky'!$B$150:$F$190,5,0)),0,VLOOKUP($D51,'Letní pohár - konečné výsledky'!$B$150:$F$190,5,0))</f>
        <v>122</v>
      </c>
      <c r="O51" s="264">
        <f>IF(ISNA(VLOOKUP($D51,'Letní pohár - konečné výsledky'!$B$247:$F$287,2,0)),0,VLOOKUP($D51,'Letní pohár - konečné výsledky'!$B$247:$F$287,2,0))</f>
        <v>93</v>
      </c>
      <c r="P51" s="264">
        <f>IF(ISNA(VLOOKUP($D51,'Letní pohár - konečné výsledky'!$B$247:$F$287,3,0)),0,VLOOKUP($D51,'Letní pohár - konečné výsledky'!$B$247:$F$287,3,0))</f>
        <v>113</v>
      </c>
      <c r="Q51" s="264">
        <f>IF(ISNA(VLOOKUP($D51,'Letní pohár - konečné výsledky'!$B$247:$F$287,4,0)),0,VLOOKUP($D51,'Letní pohár - konečné výsledky'!$B$247:$F$287,4,0))</f>
        <v>130</v>
      </c>
      <c r="R51" s="264">
        <f>IF(ISNA(VLOOKUP($D51,'Letní pohár - konečné výsledky'!$B$247:$F$287,5,0)),0,VLOOKUP($D51,'Letní pohár - konečné výsledky'!$B$247:$F$287,5,0))</f>
        <v>123</v>
      </c>
      <c r="S51" s="265">
        <f>IF(ISNA(VLOOKUP($D51,'Letní pohár - konečné výsledky'!$B$345:$F$385,2,0)),0,VLOOKUP($D51,'Letní pohár - konečné výsledky'!$B$345:$F$385,2,0))</f>
        <v>116</v>
      </c>
      <c r="T51" s="265">
        <f>IF(ISNA(VLOOKUP($D51,'Letní pohár - konečné výsledky'!$B$345:$F$385,3,0)),0,VLOOKUP($D51,'Letní pohár - konečné výsledky'!$B$345:$F$385,3,0))</f>
        <v>145</v>
      </c>
      <c r="U51" s="265">
        <f>IF(ISNA(VLOOKUP($D51,'Letní pohár - konečné výsledky'!$B$345:$F$385,4,0)),0,VLOOKUP($D51,'Letní pohár - konečné výsledky'!$B$345:$F$385,4,0))</f>
        <v>84</v>
      </c>
      <c r="V51" s="265">
        <f>IF(ISNA(VLOOKUP($D51,'Letní pohár - konečné výsledky'!$B$345:$F$385,5,0)),0,VLOOKUP($D51,'Letní pohár - konečné výsledky'!$B$345:$F$385,5,0))</f>
        <v>140</v>
      </c>
    </row>
    <row r="52" spans="3:22" ht="18">
      <c r="C52" s="260" t="s">
        <v>59</v>
      </c>
      <c r="D52" s="269" t="s">
        <v>60</v>
      </c>
      <c r="E52" s="270">
        <f>SUM($G52:$V52)</f>
        <v>1457</v>
      </c>
      <c r="F52" s="272">
        <f>SUM(G52:V52)/COUNTIF(G52:V52,"&gt;0")</f>
        <v>121.41666666666667</v>
      </c>
      <c r="G52" s="263">
        <f>IF(ISNA(VLOOKUP($D52,'Letní pohár - konečné výsledky'!$B$54:$F$98,2,0)),0,VLOOKUP($D52,'Letní pohár - konečné výsledky'!$B$54:$F$98,2,0))</f>
        <v>121</v>
      </c>
      <c r="H52" s="263">
        <f>IF(ISNA(VLOOKUP($D52,'Letní pohár - konečné výsledky'!$B$54:$F$98,3,0)),0,VLOOKUP($D52,'Letní pohár - konečné výsledky'!$B$54:$F$98,3,0))</f>
        <v>152</v>
      </c>
      <c r="I52" s="263">
        <f>IF(ISNA(VLOOKUP($D52,'Letní pohár - konečné výsledky'!$B$54:$F$98,4,0)),0,VLOOKUP($D52,'Letní pohár - konečné výsledky'!$B$54:$F$98,4,0))</f>
        <v>110</v>
      </c>
      <c r="J52" s="263">
        <f>IF(ISNA(VLOOKUP($D52,'Letní pohár - konečné výsledky'!$B$54:$F$98,5,0)),0,VLOOKUP($D52,'Letní pohár - konečné výsledky'!$B$54:$F$98,5,0))</f>
        <v>114</v>
      </c>
      <c r="K52" s="267">
        <f>IF(ISNA(VLOOKUP($D52,'Letní pohár - konečné výsledky'!$B$150:$F$190,2,0)),0,VLOOKUP($D52,'Letní pohár - konečné výsledky'!$B$150:$F$190,2,0))</f>
        <v>0</v>
      </c>
      <c r="L52" s="267">
        <f>IF(ISNA(VLOOKUP($D52,'Letní pohár - konečné výsledky'!$B$150:$F$190,3,0)),0,VLOOKUP($D52,'Letní pohár - konečné výsledky'!$B$150:$F$190,3,0))</f>
        <v>0</v>
      </c>
      <c r="M52" s="267">
        <f>IF(ISNA(VLOOKUP($D52,'Letní pohár - konečné výsledky'!$B$150:$F$190,4,0)),0,VLOOKUP($D52,'Letní pohár - konečné výsledky'!$B$150:$F$190,4,0))</f>
        <v>0</v>
      </c>
      <c r="N52" s="267">
        <f>IF(ISNA(VLOOKUP($D52,'Letní pohár - konečné výsledky'!$B$150:$F$190,5,0)),0,VLOOKUP($D52,'Letní pohár - konečné výsledky'!$B$150:$F$190,5,0))</f>
        <v>0</v>
      </c>
      <c r="O52" s="264">
        <f>IF(ISNA(VLOOKUP($D52,'Letní pohár - konečné výsledky'!$B$247:$F$287,2,0)),0,VLOOKUP($D52,'Letní pohár - konečné výsledky'!$B$247:$F$287,2,0))</f>
        <v>113</v>
      </c>
      <c r="P52" s="264">
        <f>IF(ISNA(VLOOKUP($D52,'Letní pohár - konečné výsledky'!$B$247:$F$287,3,0)),0,VLOOKUP($D52,'Letní pohár - konečné výsledky'!$B$247:$F$287,3,0))</f>
        <v>101</v>
      </c>
      <c r="Q52" s="264">
        <f>IF(ISNA(VLOOKUP($D52,'Letní pohár - konečné výsledky'!$B$247:$F$287,4,0)),0,VLOOKUP($D52,'Letní pohár - konečné výsledky'!$B$247:$F$287,4,0))</f>
        <v>157</v>
      </c>
      <c r="R52" s="264">
        <f>IF(ISNA(VLOOKUP($D52,'Letní pohár - konečné výsledky'!$B$247:$F$287,5,0)),0,VLOOKUP($D52,'Letní pohár - konečné výsledky'!$B$247:$F$287,5,0))</f>
        <v>129</v>
      </c>
      <c r="S52" s="265">
        <f>IF(ISNA(VLOOKUP($D52,'Letní pohár - konečné výsledky'!$B$345:$F$385,2,0)),0,VLOOKUP($D52,'Letní pohár - konečné výsledky'!$B$345:$F$385,2,0))</f>
        <v>130</v>
      </c>
      <c r="T52" s="265">
        <f>IF(ISNA(VLOOKUP($D52,'Letní pohár - konečné výsledky'!$B$345:$F$385,3,0)),0,VLOOKUP($D52,'Letní pohár - konečné výsledky'!$B$345:$F$385,3,0))</f>
        <v>117</v>
      </c>
      <c r="U52" s="265">
        <f>IF(ISNA(VLOOKUP($D52,'Letní pohár - konečné výsledky'!$B$345:$F$385,4,0)),0,VLOOKUP($D52,'Letní pohár - konečné výsledky'!$B$345:$F$385,4,0))</f>
        <v>121</v>
      </c>
      <c r="V52" s="265">
        <f>IF(ISNA(VLOOKUP($D52,'Letní pohár - konečné výsledky'!$B$345:$F$385,5,0)),0,VLOOKUP($D52,'Letní pohár - konečné výsledky'!$B$345:$F$385,5,0))</f>
        <v>92</v>
      </c>
    </row>
    <row r="53" spans="3:22" ht="18">
      <c r="C53" s="260" t="s">
        <v>23</v>
      </c>
      <c r="D53" s="269" t="s">
        <v>56</v>
      </c>
      <c r="E53" s="270">
        <f>SUM($G53:$V53)</f>
        <v>1888</v>
      </c>
      <c r="F53" s="272">
        <f>SUM(G53:V53)/COUNTIF(G53:V53,"&gt;0")</f>
        <v>118</v>
      </c>
      <c r="G53" s="263">
        <f>IF(ISNA(VLOOKUP($D53,'Letní pohár - konečné výsledky'!$B$54:$F$98,2,0)),0,VLOOKUP($D53,'Letní pohár - konečné výsledky'!$B$54:$F$98,2,0))</f>
        <v>114</v>
      </c>
      <c r="H53" s="263">
        <f>IF(ISNA(VLOOKUP($D53,'Letní pohár - konečné výsledky'!$B$54:$F$98,3,0)),0,VLOOKUP($D53,'Letní pohár - konečné výsledky'!$B$54:$F$98,3,0))</f>
        <v>136</v>
      </c>
      <c r="I53" s="263">
        <f>IF(ISNA(VLOOKUP($D53,'Letní pohár - konečné výsledky'!$B$54:$F$98,4,0)),0,VLOOKUP($D53,'Letní pohár - konečné výsledky'!$B$54:$F$98,4,0))</f>
        <v>144</v>
      </c>
      <c r="J53" s="263">
        <f>IF(ISNA(VLOOKUP($D53,'Letní pohár - konečné výsledky'!$B$54:$F$98,5,0)),0,VLOOKUP($D53,'Letní pohár - konečné výsledky'!$B$54:$F$98,5,0))</f>
        <v>83</v>
      </c>
      <c r="K53" s="267">
        <f>IF(ISNA(VLOOKUP($D53,'Letní pohár - konečné výsledky'!$B$150:$F$190,2,0)),0,VLOOKUP($D53,'Letní pohár - konečné výsledky'!$B$150:$F$190,2,0))</f>
        <v>137</v>
      </c>
      <c r="L53" s="267">
        <f>IF(ISNA(VLOOKUP($D53,'Letní pohár - konečné výsledky'!$B$150:$F$190,3,0)),0,VLOOKUP($D53,'Letní pohár - konečné výsledky'!$B$150:$F$190,3,0))</f>
        <v>146</v>
      </c>
      <c r="M53" s="267">
        <f>IF(ISNA(VLOOKUP($D53,'Letní pohár - konečné výsledky'!$B$150:$F$190,4,0)),0,VLOOKUP($D53,'Letní pohár - konečné výsledky'!$B$150:$F$190,4,0))</f>
        <v>103</v>
      </c>
      <c r="N53" s="267">
        <f>IF(ISNA(VLOOKUP($D53,'Letní pohár - konečné výsledky'!$B$150:$F$190,5,0)),0,VLOOKUP($D53,'Letní pohár - konečné výsledky'!$B$150:$F$190,5,0))</f>
        <v>90</v>
      </c>
      <c r="O53" s="264">
        <f>IF(ISNA(VLOOKUP($D53,'Letní pohár - konečné výsledky'!$B$247:$F$287,2,0)),0,VLOOKUP($D53,'Letní pohár - konečné výsledky'!$B$247:$F$287,2,0))</f>
        <v>108</v>
      </c>
      <c r="P53" s="264">
        <f>IF(ISNA(VLOOKUP($D53,'Letní pohár - konečné výsledky'!$B$247:$F$287,3,0)),0,VLOOKUP($D53,'Letní pohár - konečné výsledky'!$B$247:$F$287,3,0))</f>
        <v>110</v>
      </c>
      <c r="Q53" s="264">
        <f>IF(ISNA(VLOOKUP($D53,'Letní pohár - konečné výsledky'!$B$247:$F$287,4,0)),0,VLOOKUP($D53,'Letní pohár - konečné výsledky'!$B$247:$F$287,4,0))</f>
        <v>103</v>
      </c>
      <c r="R53" s="264">
        <f>IF(ISNA(VLOOKUP($D53,'Letní pohár - konečné výsledky'!$B$247:$F$287,5,0)),0,VLOOKUP($D53,'Letní pohár - konečné výsledky'!$B$247:$F$287,5,0))</f>
        <v>134</v>
      </c>
      <c r="S53" s="265">
        <f>IF(ISNA(VLOOKUP($D53,'Letní pohár - konečné výsledky'!$B$345:$F$385,2,0)),0,VLOOKUP($D53,'Letní pohár - konečné výsledky'!$B$345:$F$385,2,0))</f>
        <v>129</v>
      </c>
      <c r="T53" s="265">
        <f>IF(ISNA(VLOOKUP($D53,'Letní pohár - konečné výsledky'!$B$345:$F$385,3,0)),0,VLOOKUP($D53,'Letní pohár - konečné výsledky'!$B$345:$F$385,3,0))</f>
        <v>97</v>
      </c>
      <c r="U53" s="265">
        <f>IF(ISNA(VLOOKUP($D53,'Letní pohár - konečné výsledky'!$B$345:$F$385,4,0)),0,VLOOKUP($D53,'Letní pohár - konečné výsledky'!$B$345:$F$385,4,0))</f>
        <v>118</v>
      </c>
      <c r="V53" s="265">
        <f>IF(ISNA(VLOOKUP($D53,'Letní pohár - konečné výsledky'!$B$345:$F$385,5,0)),0,VLOOKUP($D53,'Letní pohár - konečné výsledky'!$B$345:$F$385,5,0))</f>
        <v>136</v>
      </c>
    </row>
    <row r="54" spans="3:22" ht="18">
      <c r="C54" s="260" t="s">
        <v>24</v>
      </c>
      <c r="D54" s="269" t="s">
        <v>65</v>
      </c>
      <c r="E54" s="270">
        <f>SUM($G54:$V54)</f>
        <v>1390</v>
      </c>
      <c r="F54" s="272">
        <f>SUM(G54:V54)/COUNTIF(G54:V54,"&gt;0")</f>
        <v>115.83333333333333</v>
      </c>
      <c r="G54" s="263">
        <f>IF(ISNA(VLOOKUP($D54,'Letní pohár - konečné výsledky'!$B$54:$F$98,2,0)),0,VLOOKUP($D54,'Letní pohár - konečné výsledky'!$B$54:$F$98,2,0))</f>
        <v>99</v>
      </c>
      <c r="H54" s="263">
        <f>IF(ISNA(VLOOKUP($D54,'Letní pohár - konečné výsledky'!$B$54:$F$98,3,0)),0,VLOOKUP($D54,'Letní pohár - konečné výsledky'!$B$54:$F$98,3,0))</f>
        <v>120</v>
      </c>
      <c r="I54" s="263">
        <f>IF(ISNA(VLOOKUP($D54,'Letní pohár - konečné výsledky'!$B$54:$F$98,4,0)),0,VLOOKUP($D54,'Letní pohár - konečné výsledky'!$B$54:$F$98,4,0))</f>
        <v>98</v>
      </c>
      <c r="J54" s="263">
        <f>IF(ISNA(VLOOKUP($D54,'Letní pohár - konečné výsledky'!$B$54:$F$98,5,0)),0,VLOOKUP($D54,'Letní pohár - konečné výsledky'!$B$54:$F$98,5,0))</f>
        <v>124</v>
      </c>
      <c r="K54" s="267">
        <f>IF(ISNA(VLOOKUP($D54,'Letní pohár - konečné výsledky'!$B$150:$F$190,2,0)),0,VLOOKUP($D54,'Letní pohár - konečné výsledky'!$B$150:$F$190,2,0))</f>
        <v>144</v>
      </c>
      <c r="L54" s="267">
        <f>IF(ISNA(VLOOKUP($D54,'Letní pohár - konečné výsledky'!$B$150:$F$190,3,0)),0,VLOOKUP($D54,'Letní pohár - konečné výsledky'!$B$150:$F$190,3,0))</f>
        <v>109</v>
      </c>
      <c r="M54" s="267">
        <f>IF(ISNA(VLOOKUP($D54,'Letní pohár - konečné výsledky'!$B$150:$F$190,4,0)),0,VLOOKUP($D54,'Letní pohár - konečné výsledky'!$B$150:$F$190,4,0))</f>
        <v>105</v>
      </c>
      <c r="N54" s="267">
        <f>IF(ISNA(VLOOKUP($D54,'Letní pohár - konečné výsledky'!$B$150:$F$190,5,0)),0,VLOOKUP($D54,'Letní pohár - konečné výsledky'!$B$150:$F$190,5,0))</f>
        <v>112</v>
      </c>
      <c r="O54" s="264">
        <f>IF(ISNA(VLOOKUP($D54,'Letní pohár - konečné výsledky'!$B$247:$F$287,2,0)),0,VLOOKUP($D54,'Letní pohár - konečné výsledky'!$B$247:$F$287,2,0))</f>
        <v>0</v>
      </c>
      <c r="P54" s="264">
        <f>IF(ISNA(VLOOKUP($D54,'Letní pohár - konečné výsledky'!$B$247:$F$287,3,0)),0,VLOOKUP($D54,'Letní pohár - konečné výsledky'!$B$247:$F$287,3,0))</f>
        <v>0</v>
      </c>
      <c r="Q54" s="264">
        <f>IF(ISNA(VLOOKUP($D54,'Letní pohár - konečné výsledky'!$B$247:$F$287,4,0)),0,VLOOKUP($D54,'Letní pohár - konečné výsledky'!$B$247:$F$287,4,0))</f>
        <v>0</v>
      </c>
      <c r="R54" s="264">
        <f>IF(ISNA(VLOOKUP($D54,'Letní pohár - konečné výsledky'!$B$247:$F$287,5,0)),0,VLOOKUP($D54,'Letní pohár - konečné výsledky'!$B$247:$F$287,5,0))</f>
        <v>0</v>
      </c>
      <c r="S54" s="265">
        <f>IF(ISNA(VLOOKUP($D54,'Letní pohár - konečné výsledky'!$B$345:$F$385,2,0)),0,VLOOKUP($D54,'Letní pohár - konečné výsledky'!$B$345:$F$385,2,0))</f>
        <v>137</v>
      </c>
      <c r="T54" s="265">
        <f>IF(ISNA(VLOOKUP($D54,'Letní pohár - konečné výsledky'!$B$345:$F$385,3,0)),0,VLOOKUP($D54,'Letní pohár - konečné výsledky'!$B$345:$F$385,3,0))</f>
        <v>100</v>
      </c>
      <c r="U54" s="265">
        <f>IF(ISNA(VLOOKUP($D54,'Letní pohár - konečné výsledky'!$B$345:$F$385,4,0)),0,VLOOKUP($D54,'Letní pohár - konečné výsledky'!$B$345:$F$385,4,0))</f>
        <v>108</v>
      </c>
      <c r="V54" s="265">
        <f>IF(ISNA(VLOOKUP($D54,'Letní pohár - konečné výsledky'!$B$345:$F$385,5,0)),0,VLOOKUP($D54,'Letní pohár - konečné výsledky'!$B$345:$F$385,5,0))</f>
        <v>134</v>
      </c>
    </row>
    <row r="55" spans="3:22" ht="18">
      <c r="C55" s="260" t="s">
        <v>59</v>
      </c>
      <c r="D55" s="269" t="s">
        <v>61</v>
      </c>
      <c r="E55" s="270">
        <f>SUM($G55:$V55)</f>
        <v>1361</v>
      </c>
      <c r="F55" s="272">
        <f>SUM(G55:V55)/COUNTIF(G55:V55,"&gt;0")</f>
        <v>113.41666666666667</v>
      </c>
      <c r="G55" s="263">
        <f>IF(ISNA(VLOOKUP($D55,'Letní pohár - konečné výsledky'!$B$54:$F$98,2,0)),0,VLOOKUP($D55,'Letní pohár - konečné výsledky'!$B$54:$F$98,2,0))</f>
        <v>104</v>
      </c>
      <c r="H55" s="263">
        <f>IF(ISNA(VLOOKUP($D55,'Letní pohár - konečné výsledky'!$B$54:$F$98,3,0)),0,VLOOKUP($D55,'Letní pohár - konečné výsledky'!$B$54:$F$98,3,0))</f>
        <v>94</v>
      </c>
      <c r="I55" s="263">
        <f>IF(ISNA(VLOOKUP($D55,'Letní pohár - konečné výsledky'!$B$54:$F$98,4,0)),0,VLOOKUP($D55,'Letní pohár - konečné výsledky'!$B$54:$F$98,4,0))</f>
        <v>111</v>
      </c>
      <c r="J55" s="263">
        <f>IF(ISNA(VLOOKUP($D55,'Letní pohár - konečné výsledky'!$B$54:$F$98,5,0)),0,VLOOKUP($D55,'Letní pohár - konečné výsledky'!$B$54:$F$98,5,0))</f>
        <v>111</v>
      </c>
      <c r="K55" s="267">
        <f>IF(ISNA(VLOOKUP($D55,'Letní pohár - konečné výsledky'!$B$150:$F$190,2,0)),0,VLOOKUP($D55,'Letní pohár - konečné výsledky'!$B$150:$F$190,2,0))</f>
        <v>100</v>
      </c>
      <c r="L55" s="267">
        <f>IF(ISNA(VLOOKUP($D55,'Letní pohár - konečné výsledky'!$B$150:$F$190,3,0)),0,VLOOKUP($D55,'Letní pohár - konečné výsledky'!$B$150:$F$190,3,0))</f>
        <v>116</v>
      </c>
      <c r="M55" s="267">
        <f>IF(ISNA(VLOOKUP($D55,'Letní pohár - konečné výsledky'!$B$150:$F$190,4,0)),0,VLOOKUP($D55,'Letní pohár - konečné výsledky'!$B$150:$F$190,4,0))</f>
        <v>112</v>
      </c>
      <c r="N55" s="267">
        <f>IF(ISNA(VLOOKUP($D55,'Letní pohár - konečné výsledky'!$B$150:$F$190,5,0)),0,VLOOKUP($D55,'Letní pohár - konečné výsledky'!$B$150:$F$190,5,0))</f>
        <v>141</v>
      </c>
      <c r="O55" s="264">
        <f>IF(ISNA(VLOOKUP($D55,'Letní pohár - konečné výsledky'!$B$247:$F$287,2,0)),0,VLOOKUP($D55,'Letní pohár - konečné výsledky'!$B$247:$F$287,2,0))</f>
        <v>154</v>
      </c>
      <c r="P55" s="264">
        <f>IF(ISNA(VLOOKUP($D55,'Letní pohár - konečné výsledky'!$B$247:$F$287,3,0)),0,VLOOKUP($D55,'Letní pohár - konečné výsledky'!$B$247:$F$287,3,0))</f>
        <v>92</v>
      </c>
      <c r="Q55" s="264">
        <f>IF(ISNA(VLOOKUP($D55,'Letní pohár - konečné výsledky'!$B$247:$F$287,4,0)),0,VLOOKUP($D55,'Letní pohár - konečné výsledky'!$B$247:$F$287,4,0))</f>
        <v>103</v>
      </c>
      <c r="R55" s="264">
        <f>IF(ISNA(VLOOKUP($D55,'Letní pohár - konečné výsledky'!$B$247:$F$287,5,0)),0,VLOOKUP($D55,'Letní pohár - konečné výsledky'!$B$247:$F$287,5,0))</f>
        <v>123</v>
      </c>
      <c r="S55" s="265">
        <f>IF(ISNA(VLOOKUP($D55,'Letní pohár - konečné výsledky'!$B$345:$F$385,2,0)),0,VLOOKUP($D55,'Letní pohár - konečné výsledky'!$B$345:$F$385,2,0))</f>
        <v>0</v>
      </c>
      <c r="T55" s="265">
        <f>IF(ISNA(VLOOKUP($D55,'Letní pohár - konečné výsledky'!$B$345:$F$385,3,0)),0,VLOOKUP($D55,'Letní pohár - konečné výsledky'!$B$345:$F$385,3,0))</f>
        <v>0</v>
      </c>
      <c r="U55" s="265">
        <f>IF(ISNA(VLOOKUP($D55,'Letní pohár - konečné výsledky'!$B$345:$F$385,4,0)),0,VLOOKUP($D55,'Letní pohár - konečné výsledky'!$B$345:$F$385,4,0))</f>
        <v>0</v>
      </c>
      <c r="V55" s="265">
        <f>IF(ISNA(VLOOKUP($D55,'Letní pohár - konečné výsledky'!$B$345:$F$385,5,0)),0,VLOOKUP($D55,'Letní pohár - konečné výsledky'!$B$345:$F$385,5,0))</f>
        <v>0</v>
      </c>
    </row>
    <row r="56" spans="3:22" ht="18">
      <c r="C56" s="308" t="s">
        <v>24</v>
      </c>
      <c r="D56" s="310" t="s">
        <v>63</v>
      </c>
      <c r="E56" s="270">
        <f>SUM($G56:$V56)</f>
        <v>819</v>
      </c>
      <c r="F56" s="272">
        <f>SUM(G56:V56)/COUNTIF(G56:V56,"&gt;0")</f>
        <v>102.375</v>
      </c>
      <c r="G56" s="263">
        <f>IF(ISNA(VLOOKUP($D56,'Letní pohár - konečné výsledky'!$B$54:$F$98,2,0)),0,VLOOKUP($D56,'Letní pohár - konečné výsledky'!$B$54:$F$98,2,0))</f>
        <v>107</v>
      </c>
      <c r="H56" s="263">
        <f>IF(ISNA(VLOOKUP($D56,'Letní pohár - konečné výsledky'!$B$54:$F$98,3,0)),0,VLOOKUP($D56,'Letní pohár - konečné výsledky'!$B$54:$F$98,3,0))</f>
        <v>107</v>
      </c>
      <c r="I56" s="263">
        <f>IF(ISNA(VLOOKUP($D56,'Letní pohár - konečné výsledky'!$B$54:$F$98,4,0)),0,VLOOKUP($D56,'Letní pohár - konečné výsledky'!$B$54:$F$98,4,0))</f>
        <v>102</v>
      </c>
      <c r="J56" s="263">
        <f>IF(ISNA(VLOOKUP($D56,'Letní pohár - konečné výsledky'!$B$54:$F$98,5,0)),0,VLOOKUP($D56,'Letní pohár - konečné výsledky'!$B$54:$F$98,5,0))</f>
        <v>124</v>
      </c>
      <c r="K56" s="267">
        <f>IF(ISNA(VLOOKUP($D56,'Letní pohár - konečné výsledky'!$B$150:$F$190,2,0)),0,VLOOKUP($D56,'Letní pohár - konečné výsledky'!$B$150:$F$190,2,0))</f>
        <v>0</v>
      </c>
      <c r="L56" s="267">
        <f>IF(ISNA(VLOOKUP($D56,'Letní pohár - konečné výsledky'!$B$150:$F$190,3,0)),0,VLOOKUP($D56,'Letní pohár - konečné výsledky'!$B$150:$F$190,3,0))</f>
        <v>0</v>
      </c>
      <c r="M56" s="267">
        <f>IF(ISNA(VLOOKUP($D56,'Letní pohár - konečné výsledky'!$B$150:$F$190,4,0)),0,VLOOKUP($D56,'Letní pohár - konečné výsledky'!$B$150:$F$190,4,0))</f>
        <v>0</v>
      </c>
      <c r="N56" s="267">
        <f>IF(ISNA(VLOOKUP($D56,'Letní pohár - konečné výsledky'!$B$150:$F$190,5,0)),0,VLOOKUP($D56,'Letní pohár - konečné výsledky'!$B$150:$F$190,5,0))</f>
        <v>0</v>
      </c>
      <c r="O56" s="264">
        <f>IF(ISNA(VLOOKUP($D56,'Letní pohár - konečné výsledky'!$B$247:$F$287,2,0)),0,VLOOKUP($D56,'Letní pohár - konečné výsledky'!$B$247:$F$287,2,0))</f>
        <v>91</v>
      </c>
      <c r="P56" s="264">
        <f>IF(ISNA(VLOOKUP($D56,'Letní pohár - konečné výsledky'!$B$247:$F$287,3,0)),0,VLOOKUP($D56,'Letní pohár - konečné výsledky'!$B$247:$F$287,3,0))</f>
        <v>93</v>
      </c>
      <c r="Q56" s="264">
        <f>IF(ISNA(VLOOKUP($D56,'Letní pohár - konečné výsledky'!$B$247:$F$287,4,0)),0,VLOOKUP($D56,'Letní pohár - konečné výsledky'!$B$247:$F$287,4,0))</f>
        <v>100</v>
      </c>
      <c r="R56" s="264">
        <f>IF(ISNA(VLOOKUP($D56,'Letní pohár - konečné výsledky'!$B$247:$F$287,5,0)),0,VLOOKUP($D56,'Letní pohár - konečné výsledky'!$B$247:$F$287,5,0))</f>
        <v>95</v>
      </c>
      <c r="S56" s="265">
        <f>IF(ISNA(VLOOKUP($D56,'Letní pohár - konečné výsledky'!$B$345:$F$385,2,0)),0,VLOOKUP($D56,'Letní pohár - konečné výsledky'!$B$345:$F$385,2,0))</f>
        <v>0</v>
      </c>
      <c r="T56" s="265">
        <f>IF(ISNA(VLOOKUP($D56,'Letní pohár - konečné výsledky'!$B$345:$F$385,3,0)),0,VLOOKUP($D56,'Letní pohár - konečné výsledky'!$B$345:$F$385,3,0))</f>
        <v>0</v>
      </c>
      <c r="U56" s="265">
        <f>IF(ISNA(VLOOKUP($D56,'Letní pohár - konečné výsledky'!$B$345:$F$385,4,0)),0,VLOOKUP($D56,'Letní pohár - konečné výsledky'!$B$345:$F$385,4,0))</f>
        <v>0</v>
      </c>
      <c r="V56" s="265">
        <f>IF(ISNA(VLOOKUP($D56,'Letní pohár - konečné výsledky'!$B$345:$F$385,5,0)),0,VLOOKUP($D56,'Letní pohár - konečné výsledky'!$B$345:$F$385,5,0))</f>
        <v>0</v>
      </c>
    </row>
  </sheetData>
  <sheetProtection/>
  <mergeCells count="8">
    <mergeCell ref="G1:J1"/>
    <mergeCell ref="K1:N1"/>
    <mergeCell ref="O1:R1"/>
    <mergeCell ref="S1:V1"/>
    <mergeCell ref="G31:J31"/>
    <mergeCell ref="K31:N31"/>
    <mergeCell ref="O31:R31"/>
    <mergeCell ref="S31:V3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17.8515625" style="0" customWidth="1"/>
    <col min="3" max="3" width="10.00390625" style="0" customWidth="1"/>
  </cols>
  <sheetData>
    <row r="2" ht="12.75">
      <c r="A2" t="s">
        <v>103</v>
      </c>
    </row>
    <row r="3" spans="2:7" ht="12.75">
      <c r="B3" s="1" t="s">
        <v>11</v>
      </c>
      <c r="C3" s="1">
        <f aca="true" t="shared" si="0" ref="C3:C11">D3+E3+F3+G3</f>
        <v>6095</v>
      </c>
      <c r="D3">
        <v>1517</v>
      </c>
      <c r="E3">
        <v>1420</v>
      </c>
      <c r="F3">
        <v>1520</v>
      </c>
      <c r="G3">
        <v>1638</v>
      </c>
    </row>
    <row r="4" spans="2:7" ht="12.75">
      <c r="B4" s="1" t="s">
        <v>12</v>
      </c>
      <c r="C4" s="1">
        <f t="shared" si="0"/>
        <v>5960</v>
      </c>
      <c r="D4">
        <v>1387</v>
      </c>
      <c r="E4">
        <v>1570</v>
      </c>
      <c r="F4">
        <v>1499</v>
      </c>
      <c r="G4">
        <v>1504</v>
      </c>
    </row>
    <row r="5" spans="2:7" ht="12.75">
      <c r="B5" s="1" t="s">
        <v>13</v>
      </c>
      <c r="C5" s="1">
        <f t="shared" si="0"/>
        <v>5795</v>
      </c>
      <c r="D5">
        <v>1456</v>
      </c>
      <c r="E5">
        <v>1267</v>
      </c>
      <c r="F5">
        <v>1536</v>
      </c>
      <c r="G5">
        <v>1536</v>
      </c>
    </row>
    <row r="6" spans="2:7" ht="12.75">
      <c r="B6" s="1" t="s">
        <v>15</v>
      </c>
      <c r="C6" s="1">
        <f t="shared" si="0"/>
        <v>5369</v>
      </c>
      <c r="D6">
        <v>1370</v>
      </c>
      <c r="E6">
        <v>1308</v>
      </c>
      <c r="F6">
        <v>1356</v>
      </c>
      <c r="G6">
        <v>1335</v>
      </c>
    </row>
    <row r="7" spans="2:7" ht="12.75">
      <c r="B7" s="1" t="s">
        <v>14</v>
      </c>
      <c r="C7" s="1">
        <f t="shared" si="0"/>
        <v>5127</v>
      </c>
      <c r="D7">
        <v>1269</v>
      </c>
      <c r="E7">
        <v>1291</v>
      </c>
      <c r="F7">
        <v>1277</v>
      </c>
      <c r="G7">
        <v>1290</v>
      </c>
    </row>
    <row r="8" spans="2:7" ht="12.75">
      <c r="B8" s="1" t="s">
        <v>16</v>
      </c>
      <c r="C8" s="1">
        <f t="shared" si="0"/>
        <v>4869</v>
      </c>
      <c r="D8">
        <v>1275</v>
      </c>
      <c r="E8">
        <v>1185</v>
      </c>
      <c r="F8">
        <v>1133</v>
      </c>
      <c r="G8">
        <v>1276</v>
      </c>
    </row>
    <row r="9" spans="2:7" ht="12.75">
      <c r="B9" s="1" t="s">
        <v>20</v>
      </c>
      <c r="C9" s="1">
        <f t="shared" si="0"/>
        <v>4779</v>
      </c>
      <c r="D9">
        <v>1302</v>
      </c>
      <c r="E9">
        <v>1167</v>
      </c>
      <c r="F9">
        <v>1155</v>
      </c>
      <c r="G9">
        <v>1155</v>
      </c>
    </row>
    <row r="10" spans="2:7" ht="12.75">
      <c r="B10" s="1" t="s">
        <v>17</v>
      </c>
      <c r="C10" s="1">
        <f t="shared" si="0"/>
        <v>4734</v>
      </c>
      <c r="D10">
        <v>1124</v>
      </c>
      <c r="E10">
        <v>1148</v>
      </c>
      <c r="F10">
        <v>1185</v>
      </c>
      <c r="G10">
        <v>1277</v>
      </c>
    </row>
    <row r="11" spans="2:7" ht="12.75">
      <c r="B11" s="1" t="s">
        <v>52</v>
      </c>
      <c r="C11" s="1">
        <f t="shared" si="0"/>
        <v>5727</v>
      </c>
      <c r="D11">
        <v>1357</v>
      </c>
      <c r="E11">
        <v>1451</v>
      </c>
      <c r="F11">
        <v>1501</v>
      </c>
      <c r="G11">
        <v>1418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1:3" ht="12.75">
      <c r="A15" t="s">
        <v>104</v>
      </c>
      <c r="B15" s="1"/>
      <c r="C15" s="1"/>
    </row>
    <row r="16" spans="2:7" ht="12.75">
      <c r="B16" s="1" t="s">
        <v>68</v>
      </c>
      <c r="C16" s="1">
        <f aca="true" t="shared" si="1" ref="C16:C23">D16+E16+F16+G16</f>
        <v>4854</v>
      </c>
      <c r="D16">
        <v>1075</v>
      </c>
      <c r="E16">
        <v>1151</v>
      </c>
      <c r="F16">
        <v>1290</v>
      </c>
      <c r="G16">
        <v>1338</v>
      </c>
    </row>
    <row r="17" spans="2:7" ht="12.75">
      <c r="B17" s="1" t="s">
        <v>18</v>
      </c>
      <c r="C17" s="1">
        <f t="shared" si="1"/>
        <v>4643</v>
      </c>
      <c r="D17">
        <v>1174</v>
      </c>
      <c r="E17">
        <v>1210</v>
      </c>
      <c r="F17">
        <v>1173</v>
      </c>
      <c r="G17">
        <v>1086</v>
      </c>
    </row>
    <row r="18" spans="2:7" ht="12.75">
      <c r="B18" s="1" t="s">
        <v>24</v>
      </c>
      <c r="C18" s="1">
        <f t="shared" si="1"/>
        <v>4601</v>
      </c>
      <c r="D18">
        <v>1259</v>
      </c>
      <c r="E18">
        <v>985</v>
      </c>
      <c r="F18">
        <v>1117</v>
      </c>
      <c r="G18">
        <v>1240</v>
      </c>
    </row>
    <row r="19" spans="2:7" ht="12.75">
      <c r="B19" s="1" t="s">
        <v>19</v>
      </c>
      <c r="C19" s="1">
        <f t="shared" si="1"/>
        <v>4598</v>
      </c>
      <c r="D19">
        <v>1207</v>
      </c>
      <c r="E19">
        <v>1113</v>
      </c>
      <c r="F19">
        <v>1118</v>
      </c>
      <c r="G19">
        <v>1160</v>
      </c>
    </row>
    <row r="20" spans="2:7" ht="12.75">
      <c r="B20" s="1" t="s">
        <v>21</v>
      </c>
      <c r="C20" s="1">
        <f t="shared" si="1"/>
        <v>4418</v>
      </c>
      <c r="D20">
        <v>1069</v>
      </c>
      <c r="E20">
        <v>1113</v>
      </c>
      <c r="F20">
        <v>1098</v>
      </c>
      <c r="G20">
        <v>1138</v>
      </c>
    </row>
    <row r="21" spans="2:7" ht="12.75">
      <c r="B21" s="1" t="s">
        <v>23</v>
      </c>
      <c r="C21" s="1">
        <f t="shared" si="1"/>
        <v>4385</v>
      </c>
      <c r="D21">
        <v>961</v>
      </c>
      <c r="E21">
        <v>1115</v>
      </c>
      <c r="F21">
        <v>1139</v>
      </c>
      <c r="G21">
        <v>1170</v>
      </c>
    </row>
    <row r="22" spans="2:7" ht="12.75">
      <c r="B22" s="1" t="s">
        <v>59</v>
      </c>
      <c r="C22" s="1">
        <f t="shared" si="1"/>
        <v>4382</v>
      </c>
      <c r="D22">
        <v>1210</v>
      </c>
      <c r="E22">
        <v>998</v>
      </c>
      <c r="F22">
        <v>1061</v>
      </c>
      <c r="G22">
        <v>1113</v>
      </c>
    </row>
    <row r="23" spans="2:7" ht="12.75">
      <c r="B23" s="1" t="s">
        <v>22</v>
      </c>
      <c r="C23" s="1">
        <f t="shared" si="1"/>
        <v>4350</v>
      </c>
      <c r="D23">
        <v>1050</v>
      </c>
      <c r="E23">
        <v>1026</v>
      </c>
      <c r="F23">
        <v>1128</v>
      </c>
      <c r="G23">
        <v>1146</v>
      </c>
    </row>
    <row r="24" spans="2:9" ht="12.75">
      <c r="B24" s="1"/>
      <c r="C24" s="1"/>
      <c r="H24" s="1"/>
      <c r="I24" s="1"/>
    </row>
    <row r="25" spans="2:9" ht="12.75">
      <c r="B25" s="1"/>
      <c r="C25" s="1"/>
      <c r="H25" s="1"/>
      <c r="I25" s="1"/>
    </row>
    <row r="26" spans="2:9" ht="12.75">
      <c r="B26" s="1"/>
      <c r="C26" s="1"/>
      <c r="H26" s="1"/>
      <c r="I26" s="1"/>
    </row>
    <row r="27" spans="2:9" ht="12.75">
      <c r="B27" s="1"/>
      <c r="C27" s="1"/>
      <c r="H27" s="1"/>
      <c r="I27" s="1"/>
    </row>
    <row r="28" spans="2:9" ht="12.75">
      <c r="B28" s="1"/>
      <c r="C28" s="1"/>
      <c r="H28" s="1"/>
      <c r="I28" s="1"/>
    </row>
    <row r="29" spans="2:9" ht="12.75">
      <c r="B29" s="1"/>
      <c r="C29" s="1"/>
      <c r="H29" s="1"/>
      <c r="I29" s="1"/>
    </row>
    <row r="30" spans="2:9" ht="12.75">
      <c r="B30" s="1"/>
      <c r="C30" s="1"/>
      <c r="H30" s="1"/>
      <c r="I30" s="1"/>
    </row>
    <row r="31" spans="2:9" ht="12.75">
      <c r="B31" s="1"/>
      <c r="C31" s="1"/>
      <c r="H31" s="1"/>
      <c r="I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2021-07-06T14:14:30Z</cp:lastPrinted>
  <dcterms:created xsi:type="dcterms:W3CDTF">2010-10-13T14:20:07Z</dcterms:created>
  <dcterms:modified xsi:type="dcterms:W3CDTF">2021-08-30T17:46:00Z</dcterms:modified>
  <cp:category/>
  <cp:version/>
  <cp:contentType/>
  <cp:contentStatus/>
</cp:coreProperties>
</file>