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<sst xmlns="http://schemas.openxmlformats.org/spreadsheetml/2006/main" count="318" uniqueCount="81">
  <si>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</si>
  <si>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</si>
  <si>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</si>
  <si>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</si>
  <si>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</si>
  <si>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</si>
  <si>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</si>
  <si>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</si>
  <si>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</si>
  <si>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</si>
  <si>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</si>
  <si>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</si>
  <si>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</si>
  <si>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</si>
  <si>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</si>
  <si>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</si>
  <si>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</si>
  <si>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Vaněk Tomáš</t>
  </si>
  <si>
    <t>Niepřej Michal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</si>
  <si>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</si>
  <si>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</si>
  <si>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</si>
  <si>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</si>
  <si>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</si>
  <si>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</si>
  <si>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</si>
  <si>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</si>
  <si>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</si>
  <si>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</si>
  <si>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</si>
  <si>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</si>
  <si>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</si>
  <si>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</si>
  <si>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</si>
  <si>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</si>
  <si>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</si>
  <si>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</si>
  <si>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</si>
  <si>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</si>
  <si>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</si>
  <si>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</si>
  <si>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</si>
  <si>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</si>
  <si>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</si>
  <si>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</si>
  <si>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</si>
  <si>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</si>
  <si>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23.</t>
  </si>
  <si>
    <t>celodenní průměr</t>
  </si>
  <si>
    <t>Body</t>
  </si>
  <si>
    <t>Hollman Petr</t>
  </si>
  <si>
    <t>Nej nához</t>
  </si>
  <si>
    <t>Slach Zbyněk</t>
  </si>
  <si>
    <t xml:space="preserve">Uhlíř Jirka  </t>
  </si>
  <si>
    <t>Vaněk Jaroslav</t>
  </si>
  <si>
    <t>Slípka Jaroslav</t>
  </si>
  <si>
    <t>Veselý Miroslav</t>
  </si>
  <si>
    <t>Uhlířová Zuzana</t>
  </si>
  <si>
    <t>Butal Jaroslav ml.</t>
  </si>
  <si>
    <t>Kunc Tomáš</t>
  </si>
  <si>
    <t>Turnaj 14.1.2017 - devítka</t>
  </si>
  <si>
    <t>Průměr kvalif.</t>
  </si>
  <si>
    <t>Průměr kv.+sem.</t>
  </si>
  <si>
    <t>Frýbort Otakar</t>
  </si>
  <si>
    <t>Čermák František</t>
  </si>
  <si>
    <t>Vrňata David</t>
  </si>
  <si>
    <t>Polívka Dalibor</t>
  </si>
  <si>
    <t>Klečák Jan</t>
  </si>
  <si>
    <t>Štumpfol Patrik</t>
  </si>
  <si>
    <t>B</t>
  </si>
  <si>
    <t>A</t>
  </si>
  <si>
    <t>Kunc Ota</t>
  </si>
  <si>
    <t>Doležal Jiří</t>
  </si>
  <si>
    <t>C</t>
  </si>
  <si>
    <t>Uhlíř Jirka ml.</t>
  </si>
  <si>
    <t>Mrkvička Tomáš</t>
  </si>
  <si>
    <t>Krauskopf Pepe</t>
  </si>
  <si>
    <t>Šlajs Vlastimil</t>
  </si>
  <si>
    <t>Spilka František</t>
  </si>
  <si>
    <t>Kalistová Lenka</t>
  </si>
  <si>
    <t>Kalista Petr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</si>
</sst>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8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>
        <color indexed="8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 style="hair">
        <color indexed="8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>
        <color indexed="8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0" xfId="2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1" applyFont="1" applyFill="1" applyBorder="1" applyAlignment="1" applyProtection="1">
      <alignment horizontal="center" vertical="center"/>
      <protection hidden="1"/>
    </xf>
    <xf numFmtId="0" fontId="9" fillId="0" borderId="0" xfId="20" applyFont="1" applyBorder="1" applyAlignment="1" applyProtection="1">
      <alignment horizontal="right"/>
      <protection hidden="1"/>
    </xf>
    <xf numFmtId="0" fontId="9" fillId="0" borderId="0" xfId="20" applyFont="1" applyBorder="1" applyProtection="1">
      <alignment/>
      <protection hidden="1"/>
    </xf>
    <xf numFmtId="165" fontId="10" fillId="0" borderId="0" xfId="20" applyNumberFormat="1" applyFont="1" applyBorder="1" applyAlignment="1" applyProtection="1">
      <alignment vertical="center" wrapText="1"/>
      <protection hidden="1"/>
    </xf>
    <xf numFmtId="165" fontId="10" fillId="0" borderId="0" xfId="20" applyNumberFormat="1" applyFont="1" applyBorder="1" applyAlignment="1" applyProtection="1">
      <alignment horizontal="center" vertical="center" wrapText="1"/>
      <protection hidden="1"/>
    </xf>
    <xf numFmtId="2" fontId="9" fillId="0" borderId="0" xfId="20" applyNumberFormat="1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6" fillId="0" borderId="2" xfId="21" applyFont="1" applyBorder="1" applyAlignment="1">
      <alignment horizontal="center" vertical="center"/>
      <protection/>
    </xf>
    <xf numFmtId="0" fontId="7" fillId="0" borderId="3" xfId="21" applyFont="1" applyFill="1" applyBorder="1" applyAlignment="1" applyProtection="1">
      <alignment horizontal="center" vertical="center"/>
      <protection hidden="1"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Fill="1" applyBorder="1" applyAlignment="1" applyProtection="1">
      <alignment horizontal="center" vertical="center"/>
      <protection hidden="1"/>
    </xf>
    <xf numFmtId="0" fontId="14" fillId="0" borderId="1" xfId="21" applyFont="1" applyBorder="1" applyAlignment="1" applyProtection="1">
      <alignment vertical="center"/>
      <protection hidden="1"/>
    </xf>
    <xf numFmtId="164" fontId="8" fillId="0" borderId="1" xfId="21" applyNumberFormat="1" applyFont="1" applyBorder="1" applyAlignment="1" applyProtection="1">
      <alignment vertical="center" wrapText="1"/>
      <protection hidden="1"/>
    </xf>
    <xf numFmtId="164" fontId="8" fillId="0" borderId="5" xfId="21" applyNumberFormat="1" applyFont="1" applyBorder="1" applyAlignment="1" applyProtection="1">
      <alignment vertical="center" wrapText="1"/>
      <protection hidden="1"/>
    </xf>
    <xf numFmtId="164" fontId="6" fillId="0" borderId="3" xfId="21" applyNumberFormat="1" applyFont="1" applyBorder="1" applyAlignment="1" applyProtection="1">
      <alignment horizontal="center" vertical="center" wrapText="1"/>
      <protection hidden="1"/>
    </xf>
    <xf numFmtId="0" fontId="8" fillId="0" borderId="1" xfId="21" applyFont="1" applyBorder="1" applyAlignment="1" applyProtection="1">
      <alignment horizontal="center" vertical="center" wrapText="1"/>
      <protection hidden="1"/>
    </xf>
    <xf numFmtId="0" fontId="8" fillId="0" borderId="1" xfId="21" applyFont="1" applyFill="1" applyBorder="1" applyAlignment="1" applyProtection="1">
      <alignment horizontal="center" vertical="center" wrapText="1"/>
      <protection hidden="1"/>
    </xf>
    <xf numFmtId="0" fontId="14" fillId="0" borderId="1" xfId="21" applyFont="1" applyFill="1" applyBorder="1" applyAlignment="1" applyProtection="1">
      <alignment vertical="center"/>
      <protection hidden="1"/>
    </xf>
    <xf numFmtId="164" fontId="8" fillId="0" borderId="1" xfId="21" applyNumberFormat="1" applyFont="1" applyFill="1" applyBorder="1" applyAlignment="1" applyProtection="1">
      <alignment vertical="center" wrapText="1"/>
      <protection hidden="1"/>
    </xf>
    <xf numFmtId="164" fontId="8" fillId="0" borderId="5" xfId="21" applyNumberFormat="1" applyFont="1" applyFill="1" applyBorder="1" applyAlignment="1" applyProtection="1">
      <alignment vertical="center" wrapText="1"/>
      <protection hidden="1"/>
    </xf>
    <xf numFmtId="164" fontId="6" fillId="0" borderId="3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1" xfId="21" applyNumberFormat="1" applyFont="1" applyFill="1" applyBorder="1" applyAlignment="1" applyProtection="1">
      <alignment vertical="center" wrapText="1"/>
      <protection hidden="1"/>
    </xf>
    <xf numFmtId="164" fontId="0" fillId="0" borderId="5" xfId="21" applyNumberFormat="1" applyFont="1" applyFill="1" applyBorder="1" applyAlignment="1" applyProtection="1">
      <alignment vertical="center" wrapText="1"/>
      <protection hidden="1"/>
    </xf>
    <xf numFmtId="164" fontId="3" fillId="0" borderId="3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21" applyFont="1" applyFill="1" applyBorder="1" applyAlignment="1" applyProtection="1">
      <alignment horizontal="center" vertical="center" wrapText="1"/>
      <protection hidden="1"/>
    </xf>
    <xf numFmtId="164" fontId="8" fillId="0" borderId="6" xfId="21" applyNumberFormat="1" applyFont="1" applyFill="1" applyBorder="1" applyAlignment="1" applyProtection="1">
      <alignment vertical="center" wrapText="1"/>
      <protection hidden="1"/>
    </xf>
    <xf numFmtId="164" fontId="8" fillId="0" borderId="7" xfId="21" applyNumberFormat="1" applyFont="1" applyFill="1" applyBorder="1" applyAlignment="1" applyProtection="1">
      <alignment vertical="center" wrapText="1"/>
      <protection hidden="1"/>
    </xf>
    <xf numFmtId="0" fontId="7" fillId="0" borderId="8" xfId="21" applyFont="1" applyFill="1" applyBorder="1" applyAlignment="1" applyProtection="1">
      <alignment horizontal="center" vertical="center"/>
      <protection hidden="1"/>
    </xf>
    <xf numFmtId="0" fontId="14" fillId="0" borderId="9" xfId="21" applyFont="1" applyFill="1" applyBorder="1" applyAlignment="1" applyProtection="1">
      <alignment vertical="center"/>
      <protection hidden="1"/>
    </xf>
    <xf numFmtId="164" fontId="8" fillId="0" borderId="9" xfId="21" applyNumberFormat="1" applyFont="1" applyFill="1" applyBorder="1" applyAlignment="1" applyProtection="1">
      <alignment vertical="center" wrapText="1"/>
      <protection hidden="1"/>
    </xf>
    <xf numFmtId="164" fontId="8" fillId="0" borderId="10" xfId="21" applyNumberFormat="1" applyFont="1" applyFill="1" applyBorder="1" applyAlignment="1" applyProtection="1">
      <alignment vertical="center" wrapText="1"/>
      <protection hidden="1"/>
    </xf>
    <xf numFmtId="164" fontId="6" fillId="0" borderId="8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9" xfId="21" applyFont="1" applyFill="1" applyBorder="1" applyAlignment="1" applyProtection="1">
      <alignment horizontal="center" vertical="center" wrapText="1"/>
      <protection hidden="1"/>
    </xf>
    <xf numFmtId="0" fontId="7" fillId="0" borderId="11" xfId="21" applyFont="1" applyFill="1" applyBorder="1" applyAlignment="1" applyProtection="1">
      <alignment horizontal="center" vertical="center"/>
      <protection hidden="1"/>
    </xf>
    <xf numFmtId="0" fontId="14" fillId="0" borderId="12" xfId="21" applyFont="1" applyFill="1" applyBorder="1" applyAlignment="1" applyProtection="1">
      <alignment vertical="center"/>
      <protection hidden="1"/>
    </xf>
    <xf numFmtId="164" fontId="8" fillId="0" borderId="12" xfId="21" applyNumberFormat="1" applyFont="1" applyFill="1" applyBorder="1" applyAlignment="1" applyProtection="1">
      <alignment vertical="center" wrapText="1"/>
      <protection hidden="1"/>
    </xf>
    <xf numFmtId="0" fontId="8" fillId="0" borderId="12" xfId="21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164" fontId="6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6" xfId="21" applyNumberFormat="1" applyFont="1" applyFill="1" applyBorder="1" applyAlignment="1" applyProtection="1">
      <alignment vertical="center" wrapText="1"/>
      <protection hidden="1"/>
    </xf>
    <xf numFmtId="164" fontId="8" fillId="0" borderId="3" xfId="21" applyNumberFormat="1" applyFont="1" applyFill="1" applyBorder="1" applyAlignment="1" applyProtection="1">
      <alignment vertical="center" wrapText="1"/>
      <protection hidden="1"/>
    </xf>
    <xf numFmtId="164" fontId="8" fillId="0" borderId="15" xfId="21" applyNumberFormat="1" applyFont="1" applyFill="1" applyBorder="1" applyAlignment="1" applyProtection="1">
      <alignment vertical="center" wrapText="1"/>
      <protection hidden="1"/>
    </xf>
    <xf numFmtId="164" fontId="0" fillId="0" borderId="17" xfId="21" applyNumberFormat="1" applyFont="1" applyFill="1" applyBorder="1" applyAlignment="1" applyProtection="1">
      <alignment vertical="center" wrapText="1"/>
      <protection hidden="1"/>
    </xf>
    <xf numFmtId="164" fontId="3" fillId="0" borderId="1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21" applyFont="1" applyFill="1" applyBorder="1" applyAlignment="1" applyProtection="1">
      <alignment horizontal="center" vertical="center" wrapText="1"/>
      <protection hidden="1"/>
    </xf>
    <xf numFmtId="0" fontId="8" fillId="0" borderId="16" xfId="21" applyFont="1" applyFill="1" applyBorder="1" applyAlignment="1" applyProtection="1">
      <alignment horizontal="center" vertical="center" wrapText="1"/>
      <protection hidden="1"/>
    </xf>
    <xf numFmtId="164" fontId="8" fillId="0" borderId="17" xfId="21" applyNumberFormat="1" applyFont="1" applyFill="1" applyBorder="1" applyAlignment="1" applyProtection="1">
      <alignment vertical="center" wrapText="1"/>
      <protection hidden="1"/>
    </xf>
    <xf numFmtId="164" fontId="6" fillId="0" borderId="14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9" xfId="21" applyNumberFormat="1" applyFont="1" applyFill="1" applyBorder="1" applyAlignment="1" applyProtection="1">
      <alignment vertical="center" wrapText="1"/>
      <protection hidden="1"/>
    </xf>
    <xf numFmtId="164" fontId="8" fillId="0" borderId="20" xfId="21" applyNumberFormat="1" applyFont="1" applyFill="1" applyBorder="1" applyAlignment="1" applyProtection="1">
      <alignment vertical="center" wrapText="1"/>
      <protection hidden="1"/>
    </xf>
    <xf numFmtId="164" fontId="8" fillId="0" borderId="18" xfId="21" applyNumberFormat="1" applyFont="1" applyFill="1" applyBorder="1" applyAlignment="1" applyProtection="1">
      <alignment vertical="center" wrapText="1"/>
      <protection hidden="1"/>
    </xf>
    <xf numFmtId="164" fontId="8" fillId="0" borderId="21" xfId="21" applyNumberFormat="1" applyFont="1" applyFill="1" applyBorder="1" applyAlignment="1" applyProtection="1">
      <alignment vertical="center" wrapText="1"/>
      <protection hidden="1"/>
    </xf>
    <xf numFmtId="164" fontId="6" fillId="0" borderId="22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3" xfId="21" applyNumberFormat="1" applyFont="1" applyFill="1" applyBorder="1" applyAlignment="1" applyProtection="1">
      <alignment vertical="center" wrapText="1"/>
      <protection hidden="1"/>
    </xf>
    <xf numFmtId="164" fontId="0" fillId="0" borderId="15" xfId="21" applyNumberFormat="1" applyFont="1" applyFill="1" applyBorder="1" applyAlignment="1" applyProtection="1">
      <alignment vertical="center" wrapText="1"/>
      <protection hidden="1"/>
    </xf>
    <xf numFmtId="0" fontId="8" fillId="0" borderId="23" xfId="21" applyFont="1" applyFill="1" applyBorder="1" applyAlignment="1" applyProtection="1">
      <alignment horizontal="center" vertical="center" wrapText="1"/>
      <protection hidden="1"/>
    </xf>
    <xf numFmtId="0" fontId="8" fillId="0" borderId="23" xfId="21" applyFont="1" applyFill="1" applyBorder="1" applyAlignment="1" applyProtection="1">
      <alignment horizontal="center" vertical="center" wrapText="1"/>
      <protection hidden="1"/>
    </xf>
    <xf numFmtId="164" fontId="6" fillId="0" borderId="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3" xfId="21" applyNumberFormat="1" applyFont="1" applyFill="1" applyBorder="1" applyAlignment="1" applyProtection="1">
      <alignment vertical="center" wrapText="1"/>
      <protection hidden="1"/>
    </xf>
    <xf numFmtId="164" fontId="8" fillId="0" borderId="8" xfId="21" applyNumberFormat="1" applyFont="1" applyFill="1" applyBorder="1" applyAlignment="1" applyProtection="1">
      <alignment vertical="center" wrapText="1"/>
      <protection hidden="1"/>
    </xf>
    <xf numFmtId="164" fontId="8" fillId="0" borderId="24" xfId="21" applyNumberFormat="1" applyFont="1" applyFill="1" applyBorder="1" applyAlignment="1" applyProtection="1">
      <alignment vertical="center" wrapText="1"/>
      <protection hidden="1"/>
    </xf>
    <xf numFmtId="164" fontId="8" fillId="0" borderId="25" xfId="21" applyNumberFormat="1" applyFont="1" applyFill="1" applyBorder="1" applyAlignment="1" applyProtection="1">
      <alignment vertical="center" wrapText="1"/>
      <protection hidden="1"/>
    </xf>
    <xf numFmtId="164" fontId="6" fillId="0" borderId="26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21" applyFont="1" applyFill="1" applyBorder="1" applyAlignment="1" applyProtection="1">
      <alignment horizontal="center" vertical="center" wrapText="1"/>
      <protection hidden="1"/>
    </xf>
    <xf numFmtId="164" fontId="0" fillId="0" borderId="16" xfId="21" applyNumberFormat="1" applyFont="1" applyFill="1" applyBorder="1" applyAlignment="1" applyProtection="1">
      <alignment vertical="center" wrapText="1"/>
      <protection hidden="1"/>
    </xf>
    <xf numFmtId="164" fontId="6" fillId="0" borderId="2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9" xfId="21" applyNumberFormat="1" applyFont="1" applyFill="1" applyBorder="1" applyAlignment="1" applyProtection="1">
      <alignment vertical="center" wrapText="1"/>
      <protection hidden="1"/>
    </xf>
    <xf numFmtId="164" fontId="8" fillId="0" borderId="30" xfId="21" applyNumberFormat="1" applyFont="1" applyFill="1" applyBorder="1" applyAlignment="1" applyProtection="1">
      <alignment vertical="center" wrapText="1"/>
      <protection hidden="1"/>
    </xf>
    <xf numFmtId="164" fontId="8" fillId="0" borderId="27" xfId="21" applyNumberFormat="1" applyFont="1" applyFill="1" applyBorder="1" applyAlignment="1" applyProtection="1">
      <alignment vertical="center" wrapText="1"/>
      <protection hidden="1"/>
    </xf>
    <xf numFmtId="164" fontId="8" fillId="0" borderId="28" xfId="21" applyNumberFormat="1" applyFont="1" applyFill="1" applyBorder="1" applyAlignment="1" applyProtection="1">
      <alignment vertical="center" wrapText="1"/>
      <protection hidden="1"/>
    </xf>
    <xf numFmtId="0" fontId="8" fillId="0" borderId="29" xfId="21" applyFont="1" applyFill="1" applyBorder="1" applyAlignment="1" applyProtection="1">
      <alignment horizontal="center" vertical="center" wrapText="1"/>
      <protection hidden="1"/>
    </xf>
    <xf numFmtId="164" fontId="0" fillId="0" borderId="21" xfId="21" applyNumberFormat="1" applyFont="1" applyFill="1" applyBorder="1" applyAlignment="1" applyProtection="1">
      <alignment vertical="center" wrapText="1"/>
      <protection hidden="1"/>
    </xf>
    <xf numFmtId="164" fontId="0" fillId="0" borderId="6" xfId="21" applyNumberFormat="1" applyFont="1" applyFill="1" applyBorder="1" applyAlignment="1" applyProtection="1">
      <alignment vertical="center" wrapText="1"/>
      <protection hidden="1"/>
    </xf>
    <xf numFmtId="164" fontId="0" fillId="0" borderId="7" xfId="21" applyNumberFormat="1" applyFont="1" applyFill="1" applyBorder="1" applyAlignment="1" applyProtection="1">
      <alignment vertical="center" wrapText="1"/>
      <protection hidden="1"/>
    </xf>
    <xf numFmtId="164" fontId="3" fillId="0" borderId="22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31" xfId="21" applyFont="1" applyFill="1" applyBorder="1" applyAlignment="1" applyProtection="1">
      <alignment horizontal="center" vertical="center" wrapText="1"/>
      <protection hidden="1"/>
    </xf>
    <xf numFmtId="0" fontId="8" fillId="0" borderId="31" xfId="21" applyFont="1" applyFill="1" applyBorder="1" applyAlignment="1" applyProtection="1">
      <alignment horizontal="center" vertical="center" wrapText="1"/>
      <protection hidden="1"/>
    </xf>
    <xf numFmtId="164" fontId="6" fillId="0" borderId="3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3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1" xfId="21" applyNumberFormat="1" applyFont="1" applyFill="1" applyBorder="1" applyAlignment="1" applyProtection="1">
      <alignment vertical="center" wrapText="1"/>
      <protection hidden="1"/>
    </xf>
    <xf numFmtId="164" fontId="8" fillId="0" borderId="34" xfId="21" applyNumberFormat="1" applyFont="1" applyFill="1" applyBorder="1" applyAlignment="1" applyProtection="1">
      <alignment vertical="center" wrapText="1"/>
      <protection hidden="1"/>
    </xf>
    <xf numFmtId="164" fontId="8" fillId="0" borderId="32" xfId="21" applyNumberFormat="1" applyFont="1" applyFill="1" applyBorder="1" applyAlignment="1" applyProtection="1">
      <alignment vertical="center" wrapText="1"/>
      <protection hidden="1"/>
    </xf>
    <xf numFmtId="164" fontId="8" fillId="0" borderId="33" xfId="21" applyNumberFormat="1" applyFont="1" applyFill="1" applyBorder="1" applyAlignment="1" applyProtection="1">
      <alignment vertical="center" wrapText="1"/>
      <protection hidden="1"/>
    </xf>
    <xf numFmtId="0" fontId="7" fillId="3" borderId="14" xfId="21" applyFont="1" applyFill="1" applyBorder="1" applyAlignment="1" applyProtection="1">
      <alignment horizontal="center" vertical="center"/>
      <protection hidden="1"/>
    </xf>
    <xf numFmtId="164" fontId="6" fillId="0" borderId="1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6" xfId="21" applyNumberFormat="1" applyFont="1" applyFill="1" applyBorder="1" applyAlignment="1" applyProtection="1">
      <alignment vertical="center" wrapText="1"/>
      <protection hidden="1"/>
    </xf>
    <xf numFmtId="164" fontId="8" fillId="0" borderId="11" xfId="21" applyNumberFormat="1" applyFont="1" applyFill="1" applyBorder="1" applyAlignment="1" applyProtection="1">
      <alignment vertical="center" wrapText="1"/>
      <protection hidden="1"/>
    </xf>
    <xf numFmtId="164" fontId="6" fillId="0" borderId="3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9" xfId="21" applyNumberFormat="1" applyFont="1" applyFill="1" applyBorder="1" applyAlignment="1" applyProtection="1">
      <alignment vertical="center" wrapText="1"/>
      <protection hidden="1"/>
    </xf>
    <xf numFmtId="164" fontId="8" fillId="0" borderId="40" xfId="21" applyNumberFormat="1" applyFont="1" applyFill="1" applyBorder="1" applyAlignment="1" applyProtection="1">
      <alignment vertical="center" wrapText="1"/>
      <protection hidden="1"/>
    </xf>
    <xf numFmtId="164" fontId="8" fillId="0" borderId="37" xfId="21" applyNumberFormat="1" applyFont="1" applyFill="1" applyBorder="1" applyAlignment="1" applyProtection="1">
      <alignment vertical="center" wrapText="1"/>
      <protection hidden="1"/>
    </xf>
    <xf numFmtId="164" fontId="8" fillId="0" borderId="41" xfId="21" applyNumberFormat="1" applyFont="1" applyFill="1" applyBorder="1" applyAlignment="1" applyProtection="1">
      <alignment vertical="center" wrapText="1"/>
      <protection hidden="1"/>
    </xf>
    <xf numFmtId="0" fontId="7" fillId="4" borderId="14" xfId="21" applyFont="1" applyFill="1" applyBorder="1" applyAlignment="1" applyProtection="1">
      <alignment horizontal="center" vertical="center"/>
      <protection hidden="1"/>
    </xf>
    <xf numFmtId="164" fontId="8" fillId="0" borderId="42" xfId="21" applyNumberFormat="1" applyFont="1" applyFill="1" applyBorder="1" applyAlignment="1" applyProtection="1">
      <alignment vertical="center" wrapText="1"/>
      <protection hidden="1"/>
    </xf>
    <xf numFmtId="0" fontId="7" fillId="5" borderId="26" xfId="21" applyFont="1" applyFill="1" applyBorder="1" applyAlignment="1" applyProtection="1">
      <alignment horizontal="center" vertical="center"/>
      <protection hidden="1"/>
    </xf>
    <xf numFmtId="164" fontId="6" fillId="0" borderId="4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5" xfId="21" applyNumberFormat="1" applyFont="1" applyFill="1" applyBorder="1" applyAlignment="1" applyProtection="1">
      <alignment vertical="center" wrapText="1"/>
      <protection hidden="1"/>
    </xf>
    <xf numFmtId="164" fontId="8" fillId="0" borderId="46" xfId="21" applyNumberFormat="1" applyFont="1" applyFill="1" applyBorder="1" applyAlignment="1" applyProtection="1">
      <alignment vertical="center" wrapText="1"/>
      <protection hidden="1"/>
    </xf>
    <xf numFmtId="164" fontId="8" fillId="0" borderId="43" xfId="21" applyNumberFormat="1" applyFont="1" applyFill="1" applyBorder="1" applyAlignment="1" applyProtection="1">
      <alignment vertical="center" wrapText="1"/>
      <protection hidden="1"/>
    </xf>
    <xf numFmtId="164" fontId="8" fillId="0" borderId="44" xfId="21" applyNumberFormat="1" applyFont="1" applyFill="1" applyBorder="1" applyAlignment="1" applyProtection="1">
      <alignment vertical="center" wrapText="1"/>
      <protection hidden="1"/>
    </xf>
    <xf numFmtId="164" fontId="6" fillId="0" borderId="4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9" xfId="21" applyNumberFormat="1" applyFont="1" applyFill="1" applyBorder="1" applyAlignment="1" applyProtection="1">
      <alignment vertical="center" wrapText="1"/>
      <protection hidden="1"/>
    </xf>
    <xf numFmtId="164" fontId="8" fillId="0" borderId="50" xfId="21" applyNumberFormat="1" applyFont="1" applyFill="1" applyBorder="1" applyAlignment="1" applyProtection="1">
      <alignment vertical="center" wrapText="1"/>
      <protection hidden="1"/>
    </xf>
    <xf numFmtId="164" fontId="8" fillId="0" borderId="47" xfId="21" applyNumberFormat="1" applyFont="1" applyFill="1" applyBorder="1" applyAlignment="1" applyProtection="1">
      <alignment vertical="center" wrapText="1"/>
      <protection hidden="1"/>
    </xf>
    <xf numFmtId="164" fontId="8" fillId="0" borderId="51" xfId="21" applyNumberFormat="1" applyFont="1" applyFill="1" applyBorder="1" applyAlignment="1" applyProtection="1">
      <alignment vertical="center" wrapText="1"/>
      <protection hidden="1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16" fillId="0" borderId="55" xfId="21" applyFont="1" applyFill="1" applyBorder="1" applyAlignment="1" applyProtection="1">
      <alignment horizontal="center" vertical="center"/>
      <protection hidden="1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164" fontId="6" fillId="0" borderId="1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0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3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36" xfId="0" applyFont="1" applyFill="1" applyBorder="1" applyAlignment="1">
      <alignment horizontal="center" vertical="center"/>
    </xf>
    <xf numFmtId="1" fontId="8" fillId="0" borderId="15" xfId="21" applyNumberFormat="1" applyFont="1" applyFill="1" applyBorder="1" applyAlignment="1" applyProtection="1">
      <alignment vertical="center" wrapText="1"/>
      <protection hidden="1"/>
    </xf>
    <xf numFmtId="1" fontId="8" fillId="0" borderId="33" xfId="21" applyNumberFormat="1" applyFont="1" applyFill="1" applyBorder="1" applyAlignment="1" applyProtection="1">
      <alignment vertical="center" wrapText="1"/>
      <protection hidden="1"/>
    </xf>
    <xf numFmtId="1" fontId="8" fillId="0" borderId="24" xfId="21" applyNumberFormat="1" applyFont="1" applyFill="1" applyBorder="1" applyAlignment="1" applyProtection="1">
      <alignment vertical="center" wrapText="1"/>
      <protection hidden="1"/>
    </xf>
    <xf numFmtId="1" fontId="8" fillId="0" borderId="35" xfId="21" applyNumberFormat="1" applyFont="1" applyFill="1" applyBorder="1" applyAlignment="1" applyProtection="1">
      <alignment vertical="center" wrapText="1"/>
      <protection hidden="1"/>
    </xf>
    <xf numFmtId="1" fontId="8" fillId="0" borderId="38" xfId="21" applyNumberFormat="1" applyFont="1" applyFill="1" applyBorder="1" applyAlignment="1" applyProtection="1">
      <alignment vertical="center" wrapText="1"/>
      <protection hidden="1"/>
    </xf>
    <xf numFmtId="1" fontId="8" fillId="0" borderId="48" xfId="21" applyNumberFormat="1" applyFont="1" applyFill="1" applyBorder="1" applyAlignment="1" applyProtection="1">
      <alignment vertical="center" wrapText="1"/>
      <protection hidden="1"/>
    </xf>
    <xf numFmtId="1" fontId="8" fillId="0" borderId="44" xfId="21" applyNumberFormat="1" applyFont="1" applyFill="1" applyBorder="1" applyAlignment="1" applyProtection="1">
      <alignment vertical="center" wrapText="1"/>
      <protection hidden="1"/>
    </xf>
    <xf numFmtId="1" fontId="8" fillId="0" borderId="18" xfId="21" applyNumberFormat="1" applyFont="1" applyFill="1" applyBorder="1" applyAlignment="1" applyProtection="1">
      <alignment vertical="center" wrapText="1"/>
      <protection hidden="1"/>
    </xf>
    <xf numFmtId="1" fontId="17" fillId="0" borderId="16" xfId="21" applyNumberFormat="1" applyFont="1" applyFill="1" applyBorder="1" applyAlignment="1" applyProtection="1">
      <alignment vertical="center" wrapText="1"/>
      <protection hidden="1"/>
    </xf>
    <xf numFmtId="1" fontId="17" fillId="0" borderId="31" xfId="21" applyNumberFormat="1" applyFont="1" applyFill="1" applyBorder="1" applyAlignment="1" applyProtection="1">
      <alignment vertical="center" wrapText="1"/>
      <protection hidden="1"/>
    </xf>
    <xf numFmtId="1" fontId="17" fillId="0" borderId="23" xfId="21" applyNumberFormat="1" applyFont="1" applyFill="1" applyBorder="1" applyAlignment="1" applyProtection="1">
      <alignment vertical="center" wrapText="1"/>
      <protection hidden="1"/>
    </xf>
    <xf numFmtId="1" fontId="17" fillId="0" borderId="36" xfId="21" applyNumberFormat="1" applyFont="1" applyFill="1" applyBorder="1" applyAlignment="1" applyProtection="1">
      <alignment vertical="center" wrapText="1"/>
      <protection hidden="1"/>
    </xf>
    <xf numFmtId="1" fontId="17" fillId="0" borderId="39" xfId="21" applyNumberFormat="1" applyFont="1" applyFill="1" applyBorder="1" applyAlignment="1" applyProtection="1">
      <alignment vertical="center" wrapText="1"/>
      <protection hidden="1"/>
    </xf>
    <xf numFmtId="1" fontId="17" fillId="0" borderId="49" xfId="21" applyNumberFormat="1" applyFont="1" applyFill="1" applyBorder="1" applyAlignment="1" applyProtection="1">
      <alignment vertical="center" wrapText="1"/>
      <protection hidden="1"/>
    </xf>
    <xf numFmtId="1" fontId="17" fillId="0" borderId="45" xfId="21" applyNumberFormat="1" applyFont="1" applyFill="1" applyBorder="1" applyAlignment="1" applyProtection="1">
      <alignment vertical="center" wrapText="1"/>
      <protection hidden="1"/>
    </xf>
    <xf numFmtId="1" fontId="17" fillId="0" borderId="19" xfId="21" applyNumberFormat="1" applyFont="1" applyFill="1" applyBorder="1" applyAlignment="1" applyProtection="1">
      <alignment vertical="center" wrapText="1"/>
      <protection hidden="1"/>
    </xf>
    <xf numFmtId="1" fontId="8" fillId="0" borderId="17" xfId="21" applyNumberFormat="1" applyFont="1" applyFill="1" applyBorder="1" applyAlignment="1" applyProtection="1">
      <alignment vertical="center" wrapText="1"/>
      <protection hidden="1"/>
    </xf>
    <xf numFmtId="0" fontId="8" fillId="0" borderId="39" xfId="21" applyFont="1" applyFill="1" applyBorder="1" applyAlignment="1" applyProtection="1">
      <alignment horizontal="center" vertical="center" wrapText="1"/>
      <protection hidden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0" borderId="39" xfId="2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5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42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6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16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19" xfId="21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>
      <alignment horizontal="center" vertical="center"/>
    </xf>
    <xf numFmtId="0" fontId="7" fillId="5" borderId="22" xfId="21" applyFont="1" applyFill="1" applyBorder="1" applyAlignment="1" applyProtection="1">
      <alignment horizontal="center" vertical="center"/>
      <protection hidden="1"/>
    </xf>
    <xf numFmtId="0" fontId="7" fillId="5" borderId="14" xfId="21" applyFont="1" applyFill="1" applyBorder="1" applyAlignment="1" applyProtection="1">
      <alignment horizontal="center" vertical="center"/>
      <protection hidden="1"/>
    </xf>
    <xf numFmtId="0" fontId="7" fillId="4" borderId="22" xfId="21" applyFont="1" applyFill="1" applyBorder="1" applyAlignment="1" applyProtection="1">
      <alignment horizontal="center" vertical="center"/>
      <protection hidden="1"/>
    </xf>
    <xf numFmtId="0" fontId="7" fillId="4" borderId="26" xfId="21" applyFont="1" applyFill="1" applyBorder="1" applyAlignment="1" applyProtection="1">
      <alignment horizontal="center" vertical="center"/>
      <protection hidden="1"/>
    </xf>
    <xf numFmtId="0" fontId="7" fillId="4" borderId="67" xfId="21" applyFont="1" applyFill="1" applyBorder="1" applyAlignment="1" applyProtection="1">
      <alignment horizontal="center" vertical="center"/>
      <protection hidden="1"/>
    </xf>
    <xf numFmtId="164" fontId="8" fillId="0" borderId="68" xfId="21" applyNumberFormat="1" applyFont="1" applyFill="1" applyBorder="1" applyAlignment="1" applyProtection="1">
      <alignment vertical="center" wrapText="1"/>
      <protection hidden="1"/>
    </xf>
    <xf numFmtId="164" fontId="6" fillId="0" borderId="1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3" xfId="21" applyNumberFormat="1" applyFont="1" applyFill="1" applyBorder="1" applyAlignment="1" applyProtection="1">
      <alignment vertical="center" wrapText="1"/>
      <protection hidden="1"/>
    </xf>
    <xf numFmtId="164" fontId="8" fillId="0" borderId="69" xfId="21" applyNumberFormat="1" applyFont="1" applyFill="1" applyBorder="1" applyAlignment="1" applyProtection="1">
      <alignment vertical="center" wrapText="1"/>
      <protection hidden="1"/>
    </xf>
    <xf numFmtId="164" fontId="6" fillId="0" borderId="67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25" xfId="21" applyNumberFormat="1" applyFont="1" applyFill="1" applyBorder="1" applyAlignment="1" applyProtection="1">
      <alignment vertical="center" wrapText="1"/>
      <protection hidden="1"/>
    </xf>
    <xf numFmtId="1" fontId="15" fillId="0" borderId="23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58" xfId="21" applyNumberFormat="1" applyFont="1" applyFill="1" applyBorder="1" applyAlignment="1" applyProtection="1">
      <alignment vertical="center" wrapText="1"/>
      <protection hidden="1"/>
    </xf>
    <xf numFmtId="164" fontId="8" fillId="0" borderId="70" xfId="21" applyNumberFormat="1" applyFont="1" applyFill="1" applyBorder="1" applyAlignment="1" applyProtection="1">
      <alignment vertical="center" wrapText="1"/>
      <protection hidden="1"/>
    </xf>
    <xf numFmtId="164" fontId="6" fillId="0" borderId="71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31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2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21" xfId="21" applyNumberFormat="1" applyFont="1" applyFill="1" applyBorder="1" applyAlignment="1" applyProtection="1">
      <alignment vertical="center" wrapText="1"/>
      <protection hidden="1"/>
    </xf>
    <xf numFmtId="1" fontId="15" fillId="0" borderId="1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8" xfId="21" applyNumberFormat="1" applyFont="1" applyFill="1" applyBorder="1" applyAlignment="1" applyProtection="1">
      <alignment vertical="center" wrapText="1"/>
      <protection hidden="1"/>
    </xf>
    <xf numFmtId="1" fontId="8" fillId="0" borderId="60" xfId="21" applyNumberFormat="1" applyFont="1" applyFill="1" applyBorder="1" applyAlignment="1" applyProtection="1">
      <alignment vertical="center" wrapText="1"/>
      <protection hidden="1"/>
    </xf>
    <xf numFmtId="164" fontId="8" fillId="0" borderId="73" xfId="21" applyNumberFormat="1" applyFont="1" applyFill="1" applyBorder="1" applyAlignment="1" applyProtection="1">
      <alignment vertical="center" wrapText="1"/>
      <protection hidden="1"/>
    </xf>
    <xf numFmtId="164" fontId="6" fillId="0" borderId="74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39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5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45" xfId="21" applyFont="1" applyFill="1" applyBorder="1" applyAlignment="1" applyProtection="1">
      <alignment horizontal="center" vertical="center" wrapText="1"/>
      <protection hidden="1"/>
    </xf>
    <xf numFmtId="164" fontId="0" fillId="0" borderId="32" xfId="21" applyNumberFormat="1" applyFont="1" applyFill="1" applyBorder="1" applyAlignment="1" applyProtection="1">
      <alignment vertical="center" wrapText="1"/>
      <protection hidden="1"/>
    </xf>
    <xf numFmtId="164" fontId="0" fillId="0" borderId="70" xfId="21" applyNumberFormat="1" applyFont="1" applyFill="1" applyBorder="1" applyAlignment="1" applyProtection="1">
      <alignment vertical="center" wrapText="1"/>
      <protection hidden="1"/>
    </xf>
    <xf numFmtId="164" fontId="3" fillId="0" borderId="7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76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7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7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79" xfId="21" applyNumberFormat="1" applyFont="1" applyFill="1" applyBorder="1" applyAlignment="1" applyProtection="1">
      <alignment vertical="center" wrapText="1"/>
      <protection hidden="1"/>
    </xf>
    <xf numFmtId="164" fontId="8" fillId="0" borderId="80" xfId="21" applyNumberFormat="1" applyFont="1" applyFill="1" applyBorder="1" applyAlignment="1" applyProtection="1">
      <alignment vertical="center" wrapText="1"/>
      <protection hidden="1"/>
    </xf>
    <xf numFmtId="164" fontId="8" fillId="0" borderId="77" xfId="21" applyNumberFormat="1" applyFont="1" applyFill="1" applyBorder="1" applyAlignment="1" applyProtection="1">
      <alignment vertical="center" wrapText="1"/>
      <protection hidden="1"/>
    </xf>
    <xf numFmtId="1" fontId="8" fillId="0" borderId="78" xfId="21" applyNumberFormat="1" applyFont="1" applyFill="1" applyBorder="1" applyAlignment="1" applyProtection="1">
      <alignment vertical="center" wrapText="1"/>
      <protection hidden="1"/>
    </xf>
    <xf numFmtId="1" fontId="17" fillId="0" borderId="79" xfId="21" applyNumberFormat="1" applyFont="1" applyFill="1" applyBorder="1" applyAlignment="1" applyProtection="1">
      <alignment vertical="center" wrapText="1"/>
      <protection hidden="1"/>
    </xf>
    <xf numFmtId="164" fontId="8" fillId="0" borderId="81" xfId="21" applyNumberFormat="1" applyFont="1" applyFill="1" applyBorder="1" applyAlignment="1" applyProtection="1">
      <alignment vertical="center" wrapText="1"/>
      <protection hidden="1"/>
    </xf>
    <xf numFmtId="164" fontId="8" fillId="0" borderId="65" xfId="21" applyNumberFormat="1" applyFont="1" applyFill="1" applyBorder="1" applyAlignment="1" applyProtection="1">
      <alignment vertical="center" wrapText="1"/>
      <protection hidden="1"/>
    </xf>
    <xf numFmtId="2" fontId="8" fillId="0" borderId="65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21" applyFont="1" applyFill="1" applyBorder="1" applyAlignment="1" applyProtection="1">
      <alignment horizontal="center" vertical="center" wrapText="1"/>
      <protection hidden="1"/>
    </xf>
    <xf numFmtId="164" fontId="8" fillId="0" borderId="35" xfId="21" applyNumberFormat="1" applyFont="1" applyFill="1" applyBorder="1" applyAlignment="1" applyProtection="1">
      <alignment vertical="center" wrapText="1"/>
      <protection hidden="1"/>
    </xf>
    <xf numFmtId="164" fontId="8" fillId="0" borderId="59" xfId="21" applyNumberFormat="1" applyFont="1" applyFill="1" applyBorder="1" applyAlignment="1" applyProtection="1">
      <alignment vertical="center" wrapText="1"/>
      <protection hidden="1"/>
    </xf>
    <xf numFmtId="164" fontId="6" fillId="0" borderId="82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36" xfId="21" applyFont="1" applyFill="1" applyBorder="1" applyAlignment="1" applyProtection="1">
      <alignment horizontal="center" vertical="center" wrapText="1"/>
      <protection hidden="1"/>
    </xf>
    <xf numFmtId="2" fontId="8" fillId="0" borderId="83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75" xfId="21" applyNumberFormat="1" applyFont="1" applyFill="1" applyBorder="1" applyAlignment="1" applyProtection="1">
      <alignment vertical="center" wrapText="1"/>
      <protection hidden="1"/>
    </xf>
    <xf numFmtId="164" fontId="0" fillId="0" borderId="60" xfId="21" applyNumberFormat="1" applyFont="1" applyFill="1" applyBorder="1" applyAlignment="1" applyProtection="1">
      <alignment vertical="center" wrapText="1"/>
      <protection hidden="1"/>
    </xf>
    <xf numFmtId="164" fontId="0" fillId="0" borderId="37" xfId="21" applyNumberFormat="1" applyFont="1" applyFill="1" applyBorder="1" applyAlignment="1" applyProtection="1">
      <alignment vertical="center" wrapText="1"/>
      <protection hidden="1"/>
    </xf>
    <xf numFmtId="164" fontId="0" fillId="0" borderId="73" xfId="21" applyNumberFormat="1" applyFont="1" applyFill="1" applyBorder="1" applyAlignment="1" applyProtection="1">
      <alignment vertical="center" wrapText="1"/>
      <protection hidden="1"/>
    </xf>
    <xf numFmtId="164" fontId="3" fillId="0" borderId="74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3" xfId="21" applyFont="1" applyFill="1" applyBorder="1" applyAlignment="1" applyProtection="1">
      <alignment horizontal="center" vertical="center" wrapText="1"/>
      <protection hidden="1"/>
    </xf>
    <xf numFmtId="2" fontId="8" fillId="0" borderId="4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0" xfId="21" applyNumberFormat="1" applyFont="1" applyFill="1" applyBorder="1" applyAlignment="1" applyProtection="1">
      <alignment vertical="center" wrapText="1"/>
      <protection hidden="1"/>
    </xf>
    <xf numFmtId="0" fontId="15" fillId="0" borderId="39" xfId="21" applyFont="1" applyFill="1" applyBorder="1" applyAlignment="1" applyProtection="1">
      <alignment horizontal="center" vertical="center" wrapText="1"/>
      <protection hidden="1"/>
    </xf>
    <xf numFmtId="0" fontId="8" fillId="0" borderId="36" xfId="21" applyFont="1" applyFill="1" applyBorder="1" applyAlignment="1" applyProtection="1">
      <alignment horizontal="center" vertical="center" wrapText="1"/>
      <protection hidden="1"/>
    </xf>
    <xf numFmtId="0" fontId="0" fillId="0" borderId="84" xfId="0" applyFont="1" applyBorder="1" applyAlignment="1">
      <alignment/>
    </xf>
    <xf numFmtId="0" fontId="5" fillId="2" borderId="23" xfId="0" applyFont="1" applyFill="1" applyBorder="1" applyAlignment="1">
      <alignment horizontal="center" vertical="center"/>
    </xf>
    <xf numFmtId="0" fontId="14" fillId="0" borderId="16" xfId="21" applyFont="1" applyFill="1" applyBorder="1" applyAlignment="1" applyProtection="1">
      <alignment vertical="center"/>
      <protection hidden="1"/>
    </xf>
    <xf numFmtId="0" fontId="14" fillId="0" borderId="31" xfId="21" applyFont="1" applyFill="1" applyBorder="1" applyAlignment="1" applyProtection="1">
      <alignment vertical="center"/>
      <protection hidden="1"/>
    </xf>
    <xf numFmtId="0" fontId="14" fillId="0" borderId="23" xfId="21" applyFont="1" applyFill="1" applyBorder="1" applyAlignment="1" applyProtection="1">
      <alignment vertical="center"/>
      <protection hidden="1"/>
    </xf>
    <xf numFmtId="0" fontId="14" fillId="0" borderId="19" xfId="21" applyFont="1" applyFill="1" applyBorder="1" applyAlignment="1" applyProtection="1">
      <alignment vertical="center"/>
      <protection hidden="1"/>
    </xf>
    <xf numFmtId="0" fontId="14" fillId="0" borderId="39" xfId="21" applyFont="1" applyFill="1" applyBorder="1" applyAlignment="1" applyProtection="1">
      <alignment vertical="center"/>
      <protection hidden="1"/>
    </xf>
    <xf numFmtId="0" fontId="14" fillId="0" borderId="45" xfId="21" applyFont="1" applyFill="1" applyBorder="1" applyAlignment="1" applyProtection="1">
      <alignment vertical="center"/>
      <protection hidden="1"/>
    </xf>
    <xf numFmtId="0" fontId="14" fillId="0" borderId="36" xfId="21" applyFont="1" applyFill="1" applyBorder="1" applyAlignment="1" applyProtection="1">
      <alignment vertical="center"/>
      <protection hidden="1"/>
    </xf>
    <xf numFmtId="0" fontId="14" fillId="0" borderId="79" xfId="21" applyFont="1" applyFill="1" applyBorder="1" applyAlignment="1" applyProtection="1">
      <alignment vertical="center"/>
      <protection hidden="1"/>
    </xf>
    <xf numFmtId="0" fontId="14" fillId="0" borderId="29" xfId="21" applyFont="1" applyFill="1" applyBorder="1" applyAlignment="1" applyProtection="1">
      <alignment vertical="center"/>
      <protection hidden="1"/>
    </xf>
    <xf numFmtId="0" fontId="7" fillId="5" borderId="82" xfId="21" applyFont="1" applyFill="1" applyBorder="1" applyAlignment="1" applyProtection="1">
      <alignment horizontal="center" vertical="center"/>
      <protection hidden="1"/>
    </xf>
    <xf numFmtId="0" fontId="7" fillId="3" borderId="85" xfId="21" applyFont="1" applyFill="1" applyBorder="1" applyAlignment="1" applyProtection="1">
      <alignment horizontal="center" vertical="center"/>
      <protection hidden="1"/>
    </xf>
    <xf numFmtId="0" fontId="14" fillId="0" borderId="49" xfId="21" applyFont="1" applyFill="1" applyBorder="1" applyAlignment="1" applyProtection="1">
      <alignment vertical="center"/>
      <protection hidden="1"/>
    </xf>
    <xf numFmtId="0" fontId="8" fillId="0" borderId="49" xfId="21" applyFont="1" applyFill="1" applyBorder="1" applyAlignment="1" applyProtection="1">
      <alignment horizontal="center" vertical="center" wrapText="1"/>
      <protection hidden="1"/>
    </xf>
    <xf numFmtId="164" fontId="8" fillId="0" borderId="48" xfId="21" applyNumberFormat="1" applyFont="1" applyFill="1" applyBorder="1" applyAlignment="1" applyProtection="1">
      <alignment vertical="center" wrapText="1"/>
      <protection hidden="1"/>
    </xf>
    <xf numFmtId="1" fontId="8" fillId="0" borderId="61" xfId="21" applyNumberFormat="1" applyFont="1" applyFill="1" applyBorder="1" applyAlignment="1" applyProtection="1">
      <alignment vertical="center" wrapText="1"/>
      <protection hidden="1"/>
    </xf>
    <xf numFmtId="164" fontId="8" fillId="0" borderId="86" xfId="21" applyNumberFormat="1" applyFont="1" applyFill="1" applyBorder="1" applyAlignment="1" applyProtection="1">
      <alignment vertical="center" wrapText="1"/>
      <protection hidden="1"/>
    </xf>
    <xf numFmtId="164" fontId="6" fillId="0" borderId="87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49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88" xfId="21" applyNumberFormat="1" applyFont="1" applyFill="1" applyBorder="1" applyAlignment="1" applyProtection="1">
      <alignment horizontal="center" vertical="center" wrapText="1"/>
      <protection hidden="1"/>
    </xf>
    <xf numFmtId="0" fontId="7" fillId="5" borderId="85" xfId="21" applyFont="1" applyFill="1" applyBorder="1" applyAlignment="1" applyProtection="1">
      <alignment horizontal="center" vertical="center"/>
      <protection hidden="1"/>
    </xf>
    <xf numFmtId="164" fontId="8" fillId="0" borderId="61" xfId="21" applyNumberFormat="1" applyFont="1" applyFill="1" applyBorder="1" applyAlignment="1" applyProtection="1">
      <alignment vertical="center" wrapText="1"/>
      <protection hidden="1"/>
    </xf>
    <xf numFmtId="2" fontId="8" fillId="0" borderId="88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49" xfId="21" applyFont="1" applyFill="1" applyBorder="1" applyAlignment="1" applyProtection="1">
      <alignment horizontal="center" vertical="center" wrapText="1"/>
      <protection hidden="1"/>
    </xf>
    <xf numFmtId="164" fontId="8" fillId="0" borderId="9" xfId="21" applyNumberFormat="1" applyFont="1" applyFill="1" applyBorder="1" applyAlignment="1" applyProtection="1">
      <alignment horizontal="center" vertical="center" wrapText="1"/>
      <protection hidden="1" locked="0"/>
    </xf>
    <xf numFmtId="164" fontId="8" fillId="0" borderId="1" xfId="21" applyNumberFormat="1" applyFont="1" applyFill="1" applyBorder="1" applyAlignment="1" applyProtection="1">
      <alignment horizontal="center" vertical="center" wrapText="1"/>
      <protection hidden="1" locked="0"/>
    </xf>
    <xf numFmtId="164" fontId="8" fillId="0" borderId="89" xfId="21" applyNumberFormat="1" applyFont="1" applyFill="1" applyBorder="1" applyAlignment="1" applyProtection="1">
      <alignment vertical="center" wrapText="1"/>
      <protection hidden="1"/>
    </xf>
    <xf numFmtId="164" fontId="8" fillId="0" borderId="90" xfId="21" applyNumberFormat="1" applyFont="1" applyFill="1" applyBorder="1" applyAlignment="1" applyProtection="1">
      <alignment vertical="center" wrapText="1"/>
      <protection hidden="1"/>
    </xf>
    <xf numFmtId="164" fontId="8" fillId="0" borderId="91" xfId="21" applyNumberFormat="1" applyFont="1" applyFill="1" applyBorder="1" applyAlignment="1" applyProtection="1">
      <alignment vertical="center" wrapText="1"/>
      <protection hidden="1"/>
    </xf>
    <xf numFmtId="164" fontId="8" fillId="0" borderId="92" xfId="21" applyNumberFormat="1" applyFont="1" applyFill="1" applyBorder="1" applyAlignment="1" applyProtection="1">
      <alignment vertical="center" wrapText="1"/>
      <protection hidden="1"/>
    </xf>
    <xf numFmtId="164" fontId="8" fillId="0" borderId="93" xfId="21" applyNumberFormat="1" applyFont="1" applyFill="1" applyBorder="1" applyAlignment="1" applyProtection="1">
      <alignment vertical="center" wrapText="1"/>
      <protection hidden="1"/>
    </xf>
    <xf numFmtId="164" fontId="8" fillId="0" borderId="94" xfId="21" applyNumberFormat="1" applyFont="1" applyFill="1" applyBorder="1" applyAlignment="1" applyProtection="1">
      <alignment vertical="center" wrapText="1"/>
      <protection hidden="1"/>
    </xf>
    <xf numFmtId="164" fontId="8" fillId="0" borderId="95" xfId="21" applyNumberFormat="1" applyFont="1" applyFill="1" applyBorder="1" applyAlignment="1" applyProtection="1">
      <alignment vertical="center" wrapText="1"/>
      <protection hidden="1"/>
    </xf>
    <xf numFmtId="164" fontId="8" fillId="0" borderId="96" xfId="21" applyNumberFormat="1" applyFont="1" applyFill="1" applyBorder="1" applyAlignment="1" applyProtection="1">
      <alignment vertical="center" wrapText="1"/>
      <protection hidden="1"/>
    </xf>
    <xf numFmtId="164" fontId="8" fillId="0" borderId="97" xfId="21" applyNumberFormat="1" applyFont="1" applyFill="1" applyBorder="1" applyAlignment="1" applyProtection="1">
      <alignment vertical="center" wrapText="1"/>
      <protection hidden="1"/>
    </xf>
    <xf numFmtId="164" fontId="8" fillId="0" borderId="98" xfId="21" applyNumberFormat="1" applyFont="1" applyFill="1" applyBorder="1" applyAlignment="1" applyProtection="1">
      <alignment vertical="center" wrapText="1"/>
      <protection hidden="1"/>
    </xf>
    <xf numFmtId="164" fontId="0" fillId="0" borderId="89" xfId="21" applyNumberFormat="1" applyFont="1" applyFill="1" applyBorder="1" applyAlignment="1" applyProtection="1">
      <alignment vertical="center" wrapText="1"/>
      <protection hidden="1"/>
    </xf>
    <xf numFmtId="164" fontId="8" fillId="0" borderId="99" xfId="21" applyNumberFormat="1" applyFont="1" applyFill="1" applyBorder="1" applyAlignment="1" applyProtection="1">
      <alignment vertical="center" wrapText="1"/>
      <protection hidden="1"/>
    </xf>
    <xf numFmtId="164" fontId="0" fillId="0" borderId="47" xfId="21" applyNumberFormat="1" applyFont="1" applyFill="1" applyBorder="1" applyAlignment="1" applyProtection="1">
      <alignment vertical="center" wrapText="1"/>
      <protection hidden="1"/>
    </xf>
    <xf numFmtId="164" fontId="0" fillId="0" borderId="86" xfId="21" applyNumberFormat="1" applyFont="1" applyFill="1" applyBorder="1" applyAlignment="1" applyProtection="1">
      <alignment vertical="center" wrapText="1"/>
      <protection hidden="1"/>
    </xf>
    <xf numFmtId="164" fontId="3" fillId="0" borderId="87" xfId="21" applyNumberFormat="1" applyFont="1" applyFill="1" applyBorder="1" applyAlignment="1" applyProtection="1">
      <alignment horizontal="center" vertical="center" wrapText="1"/>
      <protection hidden="1"/>
    </xf>
    <xf numFmtId="0" fontId="16" fillId="0" borderId="55" xfId="21" applyFont="1" applyFill="1" applyBorder="1" applyAlignment="1" applyProtection="1">
      <alignment horizontal="center" vertical="center"/>
      <protection hidden="1"/>
    </xf>
    <xf numFmtId="0" fontId="5" fillId="2" borderId="5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5" fillId="2" borderId="101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2" borderId="10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workbookViewId="0" topLeftCell="A1">
      <selection activeCell="B45" sqref="B45"/>
    </sheetView>
  </sheetViews>
  <sheetFormatPr defaultColWidth="9.140625" defaultRowHeight="12.75"/>
  <cols>
    <col min="1" max="1" width="5.57421875" style="1" customWidth="1"/>
    <col min="2" max="2" width="20.7109375" style="1" customWidth="1"/>
    <col min="3" max="3" width="5.8515625" style="2" customWidth="1"/>
    <col min="4" max="7" width="4.8515625" style="1" customWidth="1"/>
    <col min="8" max="8" width="6.7109375" style="1" customWidth="1"/>
    <col min="9" max="9" width="5.8515625" style="1" customWidth="1"/>
    <col min="10" max="10" width="5.57421875" style="1" customWidth="1"/>
    <col min="11" max="11" width="7.00390625" style="1" customWidth="1"/>
    <col min="12" max="12" width="6.57421875" style="1" customWidth="1"/>
    <col min="13" max="14" width="5.421875" style="1" customWidth="1"/>
    <col min="15" max="15" width="9.00390625" style="1" customWidth="1"/>
    <col min="16" max="16" width="8.28125" style="1" hidden="1" customWidth="1"/>
    <col min="17" max="17" width="7.140625" style="1" hidden="1" customWidth="1"/>
    <col min="18" max="18" width="9.28125" style="1" hidden="1" customWidth="1"/>
    <col min="19" max="19" width="10.00390625" style="1" hidden="1" customWidth="1"/>
    <col min="20" max="21" width="8.00390625" style="1" hidden="1" customWidth="1"/>
    <col min="22" max="22" width="6.140625" style="1" hidden="1" customWidth="1"/>
    <col min="23" max="23" width="6.57421875" style="1" hidden="1" customWidth="1"/>
    <col min="24" max="24" width="6.28125" style="1" hidden="1" customWidth="1"/>
    <col min="25" max="25" width="4.7109375" style="2" hidden="1" customWidth="1"/>
    <col min="26" max="27" width="9.00390625" style="2" customWidth="1"/>
    <col min="28" max="28" width="4.7109375" style="2" customWidth="1"/>
    <col min="29" max="16384" width="9.00390625" style="1" customWidth="1"/>
  </cols>
  <sheetData>
    <row r="1" spans="1:28" s="8" customFormat="1" ht="28.5" customHeight="1" thickBot="1">
      <c r="A1" s="270" t="s">
        <v>60</v>
      </c>
      <c r="B1" s="270"/>
      <c r="C1" s="6"/>
      <c r="D1" s="12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/>
      <c r="Z1" s="7"/>
      <c r="AA1" s="6"/>
      <c r="AB1" s="6"/>
    </row>
    <row r="2" spans="1:30" ht="27.75" customHeight="1">
      <c r="A2" s="126" t="s">
        <v>0</v>
      </c>
      <c r="B2" s="125" t="s">
        <v>16</v>
      </c>
      <c r="C2" s="125"/>
      <c r="D2" s="129"/>
      <c r="E2" s="126" t="s">
        <v>19</v>
      </c>
      <c r="F2" s="129"/>
      <c r="G2" s="127"/>
      <c r="H2" s="271" t="s">
        <v>5</v>
      </c>
      <c r="I2" s="275" t="s">
        <v>20</v>
      </c>
      <c r="J2" s="160"/>
      <c r="K2" s="273" t="s">
        <v>61</v>
      </c>
      <c r="L2" s="271" t="s">
        <v>5</v>
      </c>
      <c r="M2" s="275" t="s">
        <v>21</v>
      </c>
      <c r="N2" s="276"/>
      <c r="O2" s="279" t="s">
        <v>62</v>
      </c>
      <c r="P2" s="16"/>
      <c r="Q2" s="16"/>
      <c r="R2" s="16"/>
      <c r="S2" s="16"/>
      <c r="T2" s="16"/>
      <c r="U2" s="16"/>
      <c r="V2" s="16"/>
      <c r="W2" s="16"/>
      <c r="X2" s="18"/>
      <c r="Y2" s="46"/>
      <c r="Z2" s="271" t="s">
        <v>5</v>
      </c>
      <c r="AA2" s="273" t="s">
        <v>48</v>
      </c>
      <c r="AB2" s="271" t="s">
        <v>49</v>
      </c>
      <c r="AD2" s="1" t="s">
        <v>51</v>
      </c>
    </row>
    <row r="3" spans="1:28" ht="12.75">
      <c r="A3" s="170"/>
      <c r="B3" s="229"/>
      <c r="C3" s="141"/>
      <c r="D3" s="130"/>
      <c r="E3" s="130"/>
      <c r="F3" s="130"/>
      <c r="G3" s="131"/>
      <c r="H3" s="272"/>
      <c r="I3" s="277"/>
      <c r="J3" s="161"/>
      <c r="K3" s="281"/>
      <c r="L3" s="272"/>
      <c r="M3" s="277"/>
      <c r="N3" s="278"/>
      <c r="O3" s="280"/>
      <c r="P3" s="9"/>
      <c r="Q3" s="9"/>
      <c r="R3" s="9"/>
      <c r="S3" s="9"/>
      <c r="T3" s="9"/>
      <c r="U3" s="9"/>
      <c r="V3" s="9"/>
      <c r="W3" s="9"/>
      <c r="X3" s="19"/>
      <c r="Y3" s="47"/>
      <c r="Z3" s="272"/>
      <c r="AA3" s="274"/>
      <c r="AB3" s="272"/>
    </row>
    <row r="4" spans="1:30" ht="15.75" customHeight="1">
      <c r="A4" s="99" t="s">
        <v>1</v>
      </c>
      <c r="B4" s="230" t="s">
        <v>17</v>
      </c>
      <c r="C4" s="70" t="s">
        <v>70</v>
      </c>
      <c r="D4" s="132">
        <v>220</v>
      </c>
      <c r="E4" s="254">
        <v>248</v>
      </c>
      <c r="F4" s="49">
        <v>242</v>
      </c>
      <c r="G4" s="50">
        <v>206</v>
      </c>
      <c r="H4" s="51">
        <f aca="true" t="shared" si="0" ref="H4:H43">SUM(D4,E4,F4,G4)</f>
        <v>916</v>
      </c>
      <c r="I4" s="52">
        <v>230</v>
      </c>
      <c r="J4" s="27">
        <v>277</v>
      </c>
      <c r="K4" s="142">
        <f aca="true" t="shared" si="1" ref="K4:K27">H4/4</f>
        <v>229</v>
      </c>
      <c r="L4" s="150">
        <f aca="true" t="shared" si="2" ref="L4:L27">SUM(I4,J4,K4,)</f>
        <v>736</v>
      </c>
      <c r="M4" s="52">
        <v>264</v>
      </c>
      <c r="N4" s="255">
        <v>255</v>
      </c>
      <c r="O4" s="158">
        <f aca="true" t="shared" si="3" ref="O4:O15">(H4+I4+J4)/6</f>
        <v>237.16666666666666</v>
      </c>
      <c r="P4" s="30"/>
      <c r="Q4" s="30"/>
      <c r="R4" s="30"/>
      <c r="S4" s="30"/>
      <c r="T4" s="30"/>
      <c r="U4" s="30"/>
      <c r="V4" s="30"/>
      <c r="W4" s="30"/>
      <c r="X4" s="31"/>
      <c r="Y4" s="55"/>
      <c r="Z4" s="168">
        <f aca="true" t="shared" si="4" ref="Z4:Z15">SUM(M4,N4,O4)</f>
        <v>756.1666666666666</v>
      </c>
      <c r="AA4" s="163">
        <f aca="true" t="shared" si="5" ref="AA4:AA15">AVERAGE(D4,E4,F4,G4,I4,J4,M4,N4)</f>
        <v>242.75</v>
      </c>
      <c r="AB4" s="57">
        <v>40</v>
      </c>
      <c r="AD4" s="48">
        <f>MAX(D4:G35,I4:J35,M4:N35)</f>
        <v>300</v>
      </c>
    </row>
    <row r="5" spans="1:28" ht="15.75" customHeight="1">
      <c r="A5" s="99" t="s">
        <v>2</v>
      </c>
      <c r="B5" s="230" t="s">
        <v>63</v>
      </c>
      <c r="C5" s="57" t="s">
        <v>69</v>
      </c>
      <c r="D5" s="132">
        <v>265</v>
      </c>
      <c r="E5" s="49">
        <v>261</v>
      </c>
      <c r="F5" s="49">
        <v>181</v>
      </c>
      <c r="G5" s="50">
        <v>266</v>
      </c>
      <c r="H5" s="51">
        <f t="shared" si="0"/>
        <v>973</v>
      </c>
      <c r="I5" s="52">
        <v>265</v>
      </c>
      <c r="J5" s="27">
        <v>225</v>
      </c>
      <c r="K5" s="142">
        <f t="shared" si="1"/>
        <v>243.25</v>
      </c>
      <c r="L5" s="150">
        <f t="shared" si="2"/>
        <v>733.25</v>
      </c>
      <c r="M5" s="52">
        <v>228</v>
      </c>
      <c r="N5" s="255">
        <v>223</v>
      </c>
      <c r="O5" s="158">
        <f t="shared" si="3"/>
        <v>243.83333333333334</v>
      </c>
      <c r="P5" s="27"/>
      <c r="Q5" s="27"/>
      <c r="R5" s="27"/>
      <c r="S5" s="27"/>
      <c r="T5" s="27"/>
      <c r="U5" s="27"/>
      <c r="V5" s="27"/>
      <c r="W5" s="27"/>
      <c r="X5" s="28"/>
      <c r="Y5" s="59"/>
      <c r="Z5" s="168">
        <f t="shared" si="4"/>
        <v>694.8333333333334</v>
      </c>
      <c r="AA5" s="164">
        <f t="shared" si="5"/>
        <v>239.25</v>
      </c>
      <c r="AB5" s="57">
        <v>38</v>
      </c>
    </row>
    <row r="6" spans="1:30" ht="15.75" customHeight="1">
      <c r="A6" s="99" t="s">
        <v>3</v>
      </c>
      <c r="B6" s="231" t="s">
        <v>75</v>
      </c>
      <c r="C6" s="91" t="s">
        <v>69</v>
      </c>
      <c r="D6" s="133">
        <v>226</v>
      </c>
      <c r="E6" s="93">
        <v>171</v>
      </c>
      <c r="F6" s="93">
        <v>202</v>
      </c>
      <c r="G6" s="94">
        <v>222</v>
      </c>
      <c r="H6" s="95">
        <f t="shared" si="0"/>
        <v>821</v>
      </c>
      <c r="I6" s="96">
        <v>201</v>
      </c>
      <c r="J6" s="97">
        <v>219</v>
      </c>
      <c r="K6" s="143">
        <f t="shared" si="1"/>
        <v>205.25</v>
      </c>
      <c r="L6" s="151">
        <f t="shared" si="2"/>
        <v>625.25</v>
      </c>
      <c r="M6" s="96">
        <v>233</v>
      </c>
      <c r="N6" s="256">
        <v>228</v>
      </c>
      <c r="O6" s="183">
        <f t="shared" si="3"/>
        <v>206.83333333333334</v>
      </c>
      <c r="P6" s="197"/>
      <c r="Q6" s="197"/>
      <c r="R6" s="197"/>
      <c r="S6" s="197"/>
      <c r="T6" s="197"/>
      <c r="U6" s="197"/>
      <c r="V6" s="197"/>
      <c r="W6" s="197"/>
      <c r="X6" s="198"/>
      <c r="Y6" s="199"/>
      <c r="Z6" s="186">
        <f t="shared" si="4"/>
        <v>667.8333333333334</v>
      </c>
      <c r="AA6" s="187">
        <f t="shared" si="5"/>
        <v>212.75</v>
      </c>
      <c r="AB6" s="92">
        <v>36</v>
      </c>
      <c r="AD6" s="48">
        <f>MIN(D6:G37,I6:J37,M6:N37)</f>
        <v>93</v>
      </c>
    </row>
    <row r="7" spans="1:28" ht="15.75" customHeight="1">
      <c r="A7" s="99" t="s">
        <v>4</v>
      </c>
      <c r="B7" s="232" t="s">
        <v>59</v>
      </c>
      <c r="C7" s="70" t="s">
        <v>69</v>
      </c>
      <c r="D7" s="134">
        <v>240</v>
      </c>
      <c r="E7" s="71">
        <v>242</v>
      </c>
      <c r="F7" s="71">
        <v>197</v>
      </c>
      <c r="G7" s="72">
        <v>223</v>
      </c>
      <c r="H7" s="73">
        <f t="shared" si="0"/>
        <v>902</v>
      </c>
      <c r="I7" s="74">
        <v>183</v>
      </c>
      <c r="J7" s="38">
        <v>259</v>
      </c>
      <c r="K7" s="144">
        <f t="shared" si="1"/>
        <v>225.5</v>
      </c>
      <c r="L7" s="152">
        <f t="shared" si="2"/>
        <v>667.5</v>
      </c>
      <c r="M7" s="74">
        <v>211</v>
      </c>
      <c r="N7" s="257">
        <v>217</v>
      </c>
      <c r="O7" s="181">
        <f t="shared" si="3"/>
        <v>224</v>
      </c>
      <c r="P7" s="38"/>
      <c r="Q7" s="38"/>
      <c r="R7" s="38"/>
      <c r="S7" s="38"/>
      <c r="T7" s="38"/>
      <c r="U7" s="38"/>
      <c r="V7" s="38"/>
      <c r="W7" s="38"/>
      <c r="X7" s="39"/>
      <c r="Y7" s="77"/>
      <c r="Z7" s="182">
        <f t="shared" si="4"/>
        <v>652</v>
      </c>
      <c r="AA7" s="166">
        <f t="shared" si="5"/>
        <v>221.5</v>
      </c>
      <c r="AB7" s="70">
        <v>35</v>
      </c>
    </row>
    <row r="8" spans="1:28" ht="15.75" customHeight="1">
      <c r="A8" s="99" t="s">
        <v>6</v>
      </c>
      <c r="B8" s="233" t="s">
        <v>56</v>
      </c>
      <c r="C8" s="78" t="s">
        <v>69</v>
      </c>
      <c r="D8" s="139">
        <v>159</v>
      </c>
      <c r="E8" s="60">
        <v>248</v>
      </c>
      <c r="F8" s="60">
        <v>221</v>
      </c>
      <c r="G8" s="61">
        <v>243</v>
      </c>
      <c r="H8" s="62">
        <f t="shared" si="0"/>
        <v>871</v>
      </c>
      <c r="I8" s="63">
        <v>226</v>
      </c>
      <c r="J8" s="34">
        <v>238</v>
      </c>
      <c r="K8" s="149">
        <f t="shared" si="1"/>
        <v>217.75</v>
      </c>
      <c r="L8" s="157">
        <f t="shared" si="2"/>
        <v>681.75</v>
      </c>
      <c r="M8" s="63">
        <v>233</v>
      </c>
      <c r="N8" s="258">
        <v>177</v>
      </c>
      <c r="O8" s="188">
        <f t="shared" si="3"/>
        <v>222.5</v>
      </c>
      <c r="P8" s="34"/>
      <c r="Q8" s="34"/>
      <c r="R8" s="34"/>
      <c r="S8" s="34"/>
      <c r="T8" s="34"/>
      <c r="U8" s="34"/>
      <c r="V8" s="34"/>
      <c r="W8" s="34"/>
      <c r="X8" s="35"/>
      <c r="Y8" s="66"/>
      <c r="Z8" s="189">
        <f t="shared" si="4"/>
        <v>632.5</v>
      </c>
      <c r="AA8" s="165">
        <f t="shared" si="5"/>
        <v>218.125</v>
      </c>
      <c r="AB8" s="211">
        <v>34</v>
      </c>
    </row>
    <row r="9" spans="1:28" ht="15.75" customHeight="1">
      <c r="A9" s="99" t="s">
        <v>7</v>
      </c>
      <c r="B9" s="234" t="s">
        <v>78</v>
      </c>
      <c r="C9" s="162" t="s">
        <v>70</v>
      </c>
      <c r="D9" s="136">
        <v>175</v>
      </c>
      <c r="E9" s="104">
        <v>235</v>
      </c>
      <c r="F9" s="104">
        <v>220</v>
      </c>
      <c r="G9" s="105">
        <v>207</v>
      </c>
      <c r="H9" s="106">
        <f t="shared" si="0"/>
        <v>837</v>
      </c>
      <c r="I9" s="107">
        <v>200</v>
      </c>
      <c r="J9" s="108">
        <v>199</v>
      </c>
      <c r="K9" s="146">
        <f t="shared" si="1"/>
        <v>209.25</v>
      </c>
      <c r="L9" s="154">
        <f t="shared" si="2"/>
        <v>608.25</v>
      </c>
      <c r="M9" s="107">
        <v>230</v>
      </c>
      <c r="N9" s="259">
        <v>190</v>
      </c>
      <c r="O9" s="191">
        <f t="shared" si="3"/>
        <v>206</v>
      </c>
      <c r="P9" s="108"/>
      <c r="Q9" s="108"/>
      <c r="R9" s="108"/>
      <c r="S9" s="108"/>
      <c r="T9" s="108"/>
      <c r="U9" s="108"/>
      <c r="V9" s="108"/>
      <c r="W9" s="108"/>
      <c r="X9" s="192"/>
      <c r="Y9" s="193"/>
      <c r="Z9" s="194">
        <f t="shared" si="4"/>
        <v>626</v>
      </c>
      <c r="AA9" s="195">
        <f t="shared" si="5"/>
        <v>207</v>
      </c>
      <c r="AB9" s="162">
        <v>33</v>
      </c>
    </row>
    <row r="10" spans="1:28" ht="15.75" customHeight="1">
      <c r="A10" s="99" t="s">
        <v>8</v>
      </c>
      <c r="B10" s="232" t="s">
        <v>52</v>
      </c>
      <c r="C10" s="69" t="s">
        <v>69</v>
      </c>
      <c r="D10" s="134">
        <v>199</v>
      </c>
      <c r="E10" s="71">
        <v>187</v>
      </c>
      <c r="F10" s="71">
        <v>158</v>
      </c>
      <c r="G10" s="72">
        <v>213</v>
      </c>
      <c r="H10" s="73">
        <f t="shared" si="0"/>
        <v>757</v>
      </c>
      <c r="I10" s="74">
        <v>229</v>
      </c>
      <c r="J10" s="38">
        <v>246</v>
      </c>
      <c r="K10" s="144">
        <f t="shared" si="1"/>
        <v>189.25</v>
      </c>
      <c r="L10" s="152">
        <f t="shared" si="2"/>
        <v>664.25</v>
      </c>
      <c r="M10" s="74">
        <v>221</v>
      </c>
      <c r="N10" s="257">
        <v>186</v>
      </c>
      <c r="O10" s="181">
        <f t="shared" si="3"/>
        <v>205.33333333333334</v>
      </c>
      <c r="P10" s="38"/>
      <c r="Q10" s="38"/>
      <c r="R10" s="38"/>
      <c r="S10" s="38"/>
      <c r="T10" s="38"/>
      <c r="U10" s="38"/>
      <c r="V10" s="38"/>
      <c r="W10" s="38"/>
      <c r="X10" s="39"/>
      <c r="Y10" s="77"/>
      <c r="Z10" s="182">
        <f t="shared" si="4"/>
        <v>612.3333333333334</v>
      </c>
      <c r="AA10" s="166">
        <f t="shared" si="5"/>
        <v>204.875</v>
      </c>
      <c r="AB10" s="70">
        <v>32</v>
      </c>
    </row>
    <row r="11" spans="1:28" ht="15.75" customHeight="1">
      <c r="A11" s="99" t="s">
        <v>9</v>
      </c>
      <c r="B11" s="231" t="s">
        <v>77</v>
      </c>
      <c r="C11" s="92" t="s">
        <v>69</v>
      </c>
      <c r="D11" s="133">
        <v>144</v>
      </c>
      <c r="E11" s="93">
        <v>191</v>
      </c>
      <c r="F11" s="93">
        <v>252</v>
      </c>
      <c r="G11" s="94">
        <v>187</v>
      </c>
      <c r="H11" s="95">
        <f t="shared" si="0"/>
        <v>774</v>
      </c>
      <c r="I11" s="96">
        <v>220</v>
      </c>
      <c r="J11" s="97">
        <v>181</v>
      </c>
      <c r="K11" s="143">
        <f t="shared" si="1"/>
        <v>193.5</v>
      </c>
      <c r="L11" s="151">
        <f t="shared" si="2"/>
        <v>594.5</v>
      </c>
      <c r="M11" s="52">
        <v>212</v>
      </c>
      <c r="N11" s="255">
        <v>195</v>
      </c>
      <c r="O11" s="158">
        <f t="shared" si="3"/>
        <v>195.83333333333334</v>
      </c>
      <c r="P11" s="27"/>
      <c r="Q11" s="27"/>
      <c r="R11" s="27"/>
      <c r="S11" s="27"/>
      <c r="T11" s="27"/>
      <c r="U11" s="27"/>
      <c r="V11" s="27"/>
      <c r="W11" s="27"/>
      <c r="X11" s="28"/>
      <c r="Y11" s="59"/>
      <c r="Z11" s="168">
        <f t="shared" si="4"/>
        <v>602.8333333333334</v>
      </c>
      <c r="AA11" s="164">
        <f t="shared" si="5"/>
        <v>197.75</v>
      </c>
      <c r="AB11" s="56">
        <v>31</v>
      </c>
    </row>
    <row r="12" spans="1:29" ht="15.75" customHeight="1">
      <c r="A12" s="99" t="s">
        <v>10</v>
      </c>
      <c r="B12" s="235" t="s">
        <v>80</v>
      </c>
      <c r="C12" s="196" t="s">
        <v>70</v>
      </c>
      <c r="D12" s="138">
        <v>194</v>
      </c>
      <c r="E12" s="113">
        <v>242</v>
      </c>
      <c r="F12" s="113">
        <v>228</v>
      </c>
      <c r="G12" s="114">
        <v>274</v>
      </c>
      <c r="H12" s="115">
        <f t="shared" si="0"/>
        <v>938</v>
      </c>
      <c r="I12" s="116">
        <v>221</v>
      </c>
      <c r="J12" s="117">
        <v>204</v>
      </c>
      <c r="K12" s="148">
        <f t="shared" si="1"/>
        <v>234.5</v>
      </c>
      <c r="L12" s="156">
        <f t="shared" si="2"/>
        <v>659.5</v>
      </c>
      <c r="M12" s="96">
        <v>188</v>
      </c>
      <c r="N12" s="256">
        <v>174</v>
      </c>
      <c r="O12" s="183">
        <f t="shared" si="3"/>
        <v>227.16666666666666</v>
      </c>
      <c r="P12" s="97"/>
      <c r="Q12" s="97"/>
      <c r="R12" s="97"/>
      <c r="S12" s="97"/>
      <c r="T12" s="97"/>
      <c r="U12" s="97"/>
      <c r="V12" s="97"/>
      <c r="W12" s="97"/>
      <c r="X12" s="184"/>
      <c r="Y12" s="185"/>
      <c r="Z12" s="186">
        <f t="shared" si="4"/>
        <v>589.1666666666666</v>
      </c>
      <c r="AA12" s="187">
        <f t="shared" si="5"/>
        <v>215.625</v>
      </c>
      <c r="AB12" s="91">
        <v>30</v>
      </c>
      <c r="AC12"/>
    </row>
    <row r="13" spans="1:28" ht="15.75" customHeight="1">
      <c r="A13" s="99" t="s">
        <v>11</v>
      </c>
      <c r="B13" s="236" t="s">
        <v>55</v>
      </c>
      <c r="C13" s="69" t="s">
        <v>70</v>
      </c>
      <c r="D13" s="135">
        <v>219</v>
      </c>
      <c r="E13" s="100">
        <v>222</v>
      </c>
      <c r="F13" s="100">
        <v>197</v>
      </c>
      <c r="G13" s="101">
        <v>220</v>
      </c>
      <c r="H13" s="102">
        <f t="shared" si="0"/>
        <v>858</v>
      </c>
      <c r="I13" s="103">
        <v>201</v>
      </c>
      <c r="J13" s="44">
        <v>261</v>
      </c>
      <c r="K13" s="145">
        <f t="shared" si="1"/>
        <v>214.5</v>
      </c>
      <c r="L13" s="153">
        <f t="shared" si="2"/>
        <v>676.5</v>
      </c>
      <c r="M13" s="103">
        <v>178</v>
      </c>
      <c r="N13" s="257">
        <v>173</v>
      </c>
      <c r="O13" s="181">
        <f t="shared" si="3"/>
        <v>220</v>
      </c>
      <c r="P13" s="38"/>
      <c r="Q13" s="38"/>
      <c r="R13" s="38"/>
      <c r="S13" s="38"/>
      <c r="T13" s="38"/>
      <c r="U13" s="38"/>
      <c r="V13" s="38"/>
      <c r="W13" s="38"/>
      <c r="X13" s="39"/>
      <c r="Y13" s="77"/>
      <c r="Z13" s="182">
        <f t="shared" si="4"/>
        <v>571</v>
      </c>
      <c r="AA13" s="166">
        <f t="shared" si="5"/>
        <v>208.875</v>
      </c>
      <c r="AB13" s="70">
        <v>29</v>
      </c>
    </row>
    <row r="14" spans="1:28" ht="15.75" customHeight="1">
      <c r="A14" s="99" t="s">
        <v>12</v>
      </c>
      <c r="B14" s="237" t="s">
        <v>64</v>
      </c>
      <c r="C14" s="78" t="s">
        <v>70</v>
      </c>
      <c r="D14" s="200">
        <v>209</v>
      </c>
      <c r="E14" s="201">
        <v>231</v>
      </c>
      <c r="F14" s="201">
        <v>181</v>
      </c>
      <c r="G14" s="202">
        <v>211</v>
      </c>
      <c r="H14" s="203">
        <f t="shared" si="0"/>
        <v>832</v>
      </c>
      <c r="I14" s="204">
        <v>185</v>
      </c>
      <c r="J14" s="205">
        <v>191</v>
      </c>
      <c r="K14" s="206">
        <f t="shared" si="1"/>
        <v>208</v>
      </c>
      <c r="L14" s="207">
        <f t="shared" si="2"/>
        <v>584</v>
      </c>
      <c r="M14" s="208">
        <v>186</v>
      </c>
      <c r="N14" s="260">
        <v>181</v>
      </c>
      <c r="O14" s="188">
        <f t="shared" si="3"/>
        <v>201.33333333333334</v>
      </c>
      <c r="P14" s="34"/>
      <c r="Q14" s="34"/>
      <c r="R14" s="34"/>
      <c r="S14" s="34"/>
      <c r="T14" s="34"/>
      <c r="U14" s="34"/>
      <c r="V14" s="34"/>
      <c r="W14" s="34"/>
      <c r="X14" s="35"/>
      <c r="Y14" s="66"/>
      <c r="Z14" s="189">
        <f t="shared" si="4"/>
        <v>568.3333333333334</v>
      </c>
      <c r="AA14" s="210">
        <f t="shared" si="5"/>
        <v>196.875</v>
      </c>
      <c r="AB14" s="78">
        <v>28</v>
      </c>
    </row>
    <row r="15" spans="1:28" ht="15.75" customHeight="1">
      <c r="A15" s="240" t="s">
        <v>13</v>
      </c>
      <c r="B15" s="241" t="s">
        <v>65</v>
      </c>
      <c r="C15" s="242" t="s">
        <v>69</v>
      </c>
      <c r="D15" s="137">
        <v>147</v>
      </c>
      <c r="E15" s="119">
        <v>207</v>
      </c>
      <c r="F15" s="119">
        <v>224</v>
      </c>
      <c r="G15" s="120">
        <v>223</v>
      </c>
      <c r="H15" s="121">
        <f t="shared" si="0"/>
        <v>801</v>
      </c>
      <c r="I15" s="122">
        <v>200</v>
      </c>
      <c r="J15" s="123">
        <v>218</v>
      </c>
      <c r="K15" s="147">
        <f t="shared" si="1"/>
        <v>200.25</v>
      </c>
      <c r="L15" s="155">
        <f t="shared" si="2"/>
        <v>618.25</v>
      </c>
      <c r="M15" s="122">
        <v>179</v>
      </c>
      <c r="N15" s="261">
        <v>177</v>
      </c>
      <c r="O15" s="244">
        <f t="shared" si="3"/>
        <v>203.16666666666666</v>
      </c>
      <c r="P15" s="267"/>
      <c r="Q15" s="267"/>
      <c r="R15" s="267"/>
      <c r="S15" s="267"/>
      <c r="T15" s="267"/>
      <c r="U15" s="267"/>
      <c r="V15" s="267"/>
      <c r="W15" s="267"/>
      <c r="X15" s="268"/>
      <c r="Y15" s="269"/>
      <c r="Z15" s="247">
        <f t="shared" si="4"/>
        <v>559.1666666666666</v>
      </c>
      <c r="AA15" s="248">
        <f t="shared" si="5"/>
        <v>196.875</v>
      </c>
      <c r="AB15" s="242">
        <v>27</v>
      </c>
    </row>
    <row r="16" spans="1:28" ht="15.75" customHeight="1">
      <c r="A16" s="239" t="s">
        <v>14</v>
      </c>
      <c r="B16" s="235" t="s">
        <v>54</v>
      </c>
      <c r="C16" s="70" t="s">
        <v>69</v>
      </c>
      <c r="D16" s="138">
        <v>224</v>
      </c>
      <c r="E16" s="113">
        <v>207</v>
      </c>
      <c r="F16" s="113">
        <v>300</v>
      </c>
      <c r="G16" s="114">
        <v>198</v>
      </c>
      <c r="H16" s="115">
        <f t="shared" si="0"/>
        <v>929</v>
      </c>
      <c r="I16" s="116">
        <v>172</v>
      </c>
      <c r="J16" s="117">
        <v>179</v>
      </c>
      <c r="K16" s="148">
        <f t="shared" si="1"/>
        <v>232.25</v>
      </c>
      <c r="L16" s="156">
        <f t="shared" si="2"/>
        <v>583.25</v>
      </c>
      <c r="M16" s="116"/>
      <c r="N16" s="262"/>
      <c r="O16" s="213"/>
      <c r="P16" s="44"/>
      <c r="Q16" s="44"/>
      <c r="R16" s="44"/>
      <c r="S16" s="44"/>
      <c r="T16" s="44"/>
      <c r="U16" s="44"/>
      <c r="V16" s="44"/>
      <c r="W16" s="44"/>
      <c r="X16" s="176"/>
      <c r="Y16" s="214"/>
      <c r="Z16" s="215"/>
      <c r="AA16" s="216">
        <f aca="true" t="shared" si="6" ref="AA16:AA43">AVERAGE(D16,E16,F16,G16,I16,J16,M16,N16)</f>
        <v>213.33333333333334</v>
      </c>
      <c r="AB16" s="215">
        <v>26</v>
      </c>
    </row>
    <row r="17" spans="1:28" ht="15.75" customHeight="1">
      <c r="A17" s="172" t="s">
        <v>15</v>
      </c>
      <c r="B17" s="236" t="s">
        <v>74</v>
      </c>
      <c r="C17" s="211" t="s">
        <v>69</v>
      </c>
      <c r="D17" s="135">
        <v>214</v>
      </c>
      <c r="E17" s="100">
        <v>164</v>
      </c>
      <c r="F17" s="100">
        <v>190</v>
      </c>
      <c r="G17" s="101">
        <v>139</v>
      </c>
      <c r="H17" s="102">
        <f t="shared" si="0"/>
        <v>707</v>
      </c>
      <c r="I17" s="103">
        <v>162</v>
      </c>
      <c r="J17" s="44">
        <v>229</v>
      </c>
      <c r="K17" s="145">
        <f t="shared" si="1"/>
        <v>176.75</v>
      </c>
      <c r="L17" s="153">
        <f t="shared" si="2"/>
        <v>567.75</v>
      </c>
      <c r="M17" s="103"/>
      <c r="N17" s="258"/>
      <c r="O17" s="65"/>
      <c r="P17" s="34"/>
      <c r="Q17" s="34"/>
      <c r="R17" s="34"/>
      <c r="S17" s="34"/>
      <c r="T17" s="34"/>
      <c r="U17" s="34"/>
      <c r="V17" s="34"/>
      <c r="W17" s="34"/>
      <c r="X17" s="35"/>
      <c r="Y17" s="66"/>
      <c r="Z17" s="78"/>
      <c r="AA17" s="165">
        <f t="shared" si="6"/>
        <v>183</v>
      </c>
      <c r="AB17" s="78">
        <v>25</v>
      </c>
    </row>
    <row r="18" spans="1:28" ht="15.75" customHeight="1">
      <c r="A18" s="112" t="s">
        <v>22</v>
      </c>
      <c r="B18" s="234" t="s">
        <v>76</v>
      </c>
      <c r="C18" s="162" t="s">
        <v>69</v>
      </c>
      <c r="D18" s="136">
        <v>218</v>
      </c>
      <c r="E18" s="104">
        <v>212</v>
      </c>
      <c r="F18" s="104">
        <v>234</v>
      </c>
      <c r="G18" s="105">
        <v>165</v>
      </c>
      <c r="H18" s="106">
        <f t="shared" si="0"/>
        <v>829</v>
      </c>
      <c r="I18" s="107">
        <v>159</v>
      </c>
      <c r="J18" s="108">
        <v>187</v>
      </c>
      <c r="K18" s="146">
        <f t="shared" si="1"/>
        <v>207.25</v>
      </c>
      <c r="L18" s="154">
        <f t="shared" si="2"/>
        <v>553.25</v>
      </c>
      <c r="M18" s="109"/>
      <c r="N18" s="263"/>
      <c r="O18" s="219"/>
      <c r="P18" s="220"/>
      <c r="Q18" s="220"/>
      <c r="R18" s="220"/>
      <c r="S18" s="220"/>
      <c r="T18" s="220"/>
      <c r="U18" s="220"/>
      <c r="V18" s="220"/>
      <c r="W18" s="220"/>
      <c r="X18" s="221"/>
      <c r="Y18" s="222"/>
      <c r="Z18" s="162"/>
      <c r="AA18" s="195">
        <f t="shared" si="6"/>
        <v>195.83333333333334</v>
      </c>
      <c r="AB18" s="162">
        <v>24</v>
      </c>
    </row>
    <row r="19" spans="1:28" ht="15.75" customHeight="1">
      <c r="A19" s="172" t="s">
        <v>23</v>
      </c>
      <c r="B19" s="232" t="s">
        <v>57</v>
      </c>
      <c r="C19" s="70" t="s">
        <v>69</v>
      </c>
      <c r="D19" s="134">
        <v>217</v>
      </c>
      <c r="E19" s="71">
        <v>133</v>
      </c>
      <c r="F19" s="71">
        <v>218</v>
      </c>
      <c r="G19" s="72">
        <v>145</v>
      </c>
      <c r="H19" s="73">
        <f t="shared" si="0"/>
        <v>713</v>
      </c>
      <c r="I19" s="74">
        <v>176</v>
      </c>
      <c r="J19" s="38">
        <v>199</v>
      </c>
      <c r="K19" s="144">
        <f t="shared" si="1"/>
        <v>178.25</v>
      </c>
      <c r="L19" s="152">
        <f t="shared" si="2"/>
        <v>553.25</v>
      </c>
      <c r="M19" s="74"/>
      <c r="N19" s="257"/>
      <c r="O19" s="76"/>
      <c r="P19" s="38"/>
      <c r="Q19" s="38"/>
      <c r="R19" s="38"/>
      <c r="S19" s="38"/>
      <c r="T19" s="38"/>
      <c r="U19" s="38"/>
      <c r="V19" s="38"/>
      <c r="W19" s="38"/>
      <c r="X19" s="39"/>
      <c r="Y19" s="77"/>
      <c r="Z19" s="70"/>
      <c r="AA19" s="166">
        <f t="shared" si="6"/>
        <v>181.33333333333334</v>
      </c>
      <c r="AB19" s="69">
        <v>23</v>
      </c>
    </row>
    <row r="20" spans="1:28" ht="15.75" customHeight="1">
      <c r="A20" s="172" t="s">
        <v>24</v>
      </c>
      <c r="B20" s="233" t="s">
        <v>58</v>
      </c>
      <c r="C20" s="78" t="s">
        <v>69</v>
      </c>
      <c r="D20" s="139">
        <v>245</v>
      </c>
      <c r="E20" s="60">
        <v>207</v>
      </c>
      <c r="F20" s="60">
        <v>185</v>
      </c>
      <c r="G20" s="61">
        <v>221</v>
      </c>
      <c r="H20" s="62">
        <f t="shared" si="0"/>
        <v>858</v>
      </c>
      <c r="I20" s="63">
        <v>188</v>
      </c>
      <c r="J20" s="34">
        <v>132</v>
      </c>
      <c r="K20" s="149">
        <f t="shared" si="1"/>
        <v>214.5</v>
      </c>
      <c r="L20" s="157">
        <f t="shared" si="2"/>
        <v>534.5</v>
      </c>
      <c r="M20" s="63"/>
      <c r="N20" s="258"/>
      <c r="O20" s="65"/>
      <c r="P20" s="34"/>
      <c r="Q20" s="34"/>
      <c r="R20" s="34"/>
      <c r="S20" s="34"/>
      <c r="T20" s="34"/>
      <c r="U20" s="34"/>
      <c r="V20" s="34"/>
      <c r="W20" s="34"/>
      <c r="X20" s="35"/>
      <c r="Y20" s="66"/>
      <c r="Z20" s="78"/>
      <c r="AA20" s="165">
        <f t="shared" si="6"/>
        <v>196.33333333333334</v>
      </c>
      <c r="AB20" s="78">
        <v>22</v>
      </c>
    </row>
    <row r="21" spans="1:28" ht="15.75" customHeight="1">
      <c r="A21" s="172" t="s">
        <v>25</v>
      </c>
      <c r="B21" s="234" t="s">
        <v>66</v>
      </c>
      <c r="C21" s="162" t="s">
        <v>69</v>
      </c>
      <c r="D21" s="136">
        <v>156</v>
      </c>
      <c r="E21" s="104">
        <v>201</v>
      </c>
      <c r="F21" s="104">
        <v>137</v>
      </c>
      <c r="G21" s="105">
        <v>227</v>
      </c>
      <c r="H21" s="106">
        <f t="shared" si="0"/>
        <v>721</v>
      </c>
      <c r="I21" s="107">
        <v>164</v>
      </c>
      <c r="J21" s="108">
        <v>187</v>
      </c>
      <c r="K21" s="146">
        <f t="shared" si="1"/>
        <v>180.25</v>
      </c>
      <c r="L21" s="154">
        <f t="shared" si="2"/>
        <v>531.25</v>
      </c>
      <c r="M21" s="109"/>
      <c r="N21" s="263"/>
      <c r="O21" s="225"/>
      <c r="P21" s="108"/>
      <c r="Q21" s="108"/>
      <c r="R21" s="108"/>
      <c r="S21" s="108"/>
      <c r="T21" s="108"/>
      <c r="U21" s="108"/>
      <c r="V21" s="108"/>
      <c r="W21" s="108"/>
      <c r="X21" s="192"/>
      <c r="Y21" s="193"/>
      <c r="Z21" s="226"/>
      <c r="AA21" s="217">
        <f t="shared" si="6"/>
        <v>178.66666666666666</v>
      </c>
      <c r="AB21" s="162">
        <v>21</v>
      </c>
    </row>
    <row r="22" spans="1:28" ht="15.75" customHeight="1">
      <c r="A22" s="172" t="s">
        <v>26</v>
      </c>
      <c r="B22" s="232" t="s">
        <v>18</v>
      </c>
      <c r="C22" s="69" t="s">
        <v>69</v>
      </c>
      <c r="D22" s="134">
        <v>242</v>
      </c>
      <c r="E22" s="71">
        <v>206</v>
      </c>
      <c r="F22" s="71">
        <v>93</v>
      </c>
      <c r="G22" s="72">
        <v>130</v>
      </c>
      <c r="H22" s="73">
        <f t="shared" si="0"/>
        <v>671</v>
      </c>
      <c r="I22" s="74">
        <v>172</v>
      </c>
      <c r="J22" s="38">
        <v>174</v>
      </c>
      <c r="K22" s="144">
        <f t="shared" si="1"/>
        <v>167.75</v>
      </c>
      <c r="L22" s="152">
        <f t="shared" si="2"/>
        <v>513.75</v>
      </c>
      <c r="M22" s="74"/>
      <c r="N22" s="257"/>
      <c r="O22" s="76"/>
      <c r="P22" s="38"/>
      <c r="Q22" s="38"/>
      <c r="R22" s="38"/>
      <c r="S22" s="38"/>
      <c r="T22" s="38"/>
      <c r="U22" s="38"/>
      <c r="V22" s="38"/>
      <c r="W22" s="38"/>
      <c r="X22" s="39"/>
      <c r="Y22" s="77"/>
      <c r="Z22" s="223"/>
      <c r="AA22" s="224">
        <f t="shared" si="6"/>
        <v>169.5</v>
      </c>
      <c r="AB22" s="70">
        <v>20</v>
      </c>
    </row>
    <row r="23" spans="1:28" ht="15.75" customHeight="1">
      <c r="A23" s="171" t="s">
        <v>27</v>
      </c>
      <c r="B23" s="233" t="s">
        <v>68</v>
      </c>
      <c r="C23" s="215" t="s">
        <v>73</v>
      </c>
      <c r="D23" s="139">
        <v>170</v>
      </c>
      <c r="E23" s="60">
        <v>160</v>
      </c>
      <c r="F23" s="60">
        <v>244</v>
      </c>
      <c r="G23" s="61">
        <v>160</v>
      </c>
      <c r="H23" s="62">
        <f t="shared" si="0"/>
        <v>734</v>
      </c>
      <c r="I23" s="63">
        <v>152</v>
      </c>
      <c r="J23" s="34">
        <v>173</v>
      </c>
      <c r="K23" s="149">
        <f t="shared" si="1"/>
        <v>183.5</v>
      </c>
      <c r="L23" s="157">
        <f t="shared" si="2"/>
        <v>508.5</v>
      </c>
      <c r="M23" s="63"/>
      <c r="N23" s="258"/>
      <c r="O23" s="87"/>
      <c r="P23" s="88"/>
      <c r="Q23" s="88"/>
      <c r="R23" s="88"/>
      <c r="S23" s="88"/>
      <c r="T23" s="88"/>
      <c r="U23" s="88"/>
      <c r="V23" s="88"/>
      <c r="W23" s="88"/>
      <c r="X23" s="89"/>
      <c r="Y23" s="90"/>
      <c r="Z23" s="169"/>
      <c r="AA23" s="165">
        <f t="shared" si="6"/>
        <v>176.5</v>
      </c>
      <c r="AB23" s="78">
        <v>19</v>
      </c>
    </row>
    <row r="24" spans="1:28" ht="15.75" customHeight="1">
      <c r="A24" s="172" t="s">
        <v>28</v>
      </c>
      <c r="B24" s="234" t="s">
        <v>71</v>
      </c>
      <c r="C24" s="162" t="s">
        <v>70</v>
      </c>
      <c r="D24" s="136">
        <v>201</v>
      </c>
      <c r="E24" s="104">
        <v>219</v>
      </c>
      <c r="F24" s="104">
        <v>165</v>
      </c>
      <c r="G24" s="105">
        <v>224</v>
      </c>
      <c r="H24" s="106">
        <f t="shared" si="0"/>
        <v>809</v>
      </c>
      <c r="I24" s="107">
        <v>137</v>
      </c>
      <c r="J24" s="108">
        <v>153</v>
      </c>
      <c r="K24" s="146">
        <f t="shared" si="1"/>
        <v>202.25</v>
      </c>
      <c r="L24" s="154">
        <f t="shared" si="2"/>
        <v>492.25</v>
      </c>
      <c r="M24" s="109"/>
      <c r="N24" s="263"/>
      <c r="O24" s="225"/>
      <c r="P24" s="108"/>
      <c r="Q24" s="108"/>
      <c r="R24" s="108"/>
      <c r="S24" s="108"/>
      <c r="T24" s="108"/>
      <c r="U24" s="108"/>
      <c r="V24" s="108"/>
      <c r="W24" s="108"/>
      <c r="X24" s="192"/>
      <c r="Y24" s="193"/>
      <c r="Z24" s="226"/>
      <c r="AA24" s="217">
        <f t="shared" si="6"/>
        <v>183.16666666666666</v>
      </c>
      <c r="AB24" s="162">
        <v>18</v>
      </c>
    </row>
    <row r="25" spans="1:28" ht="15.75" customHeight="1">
      <c r="A25" s="112" t="s">
        <v>29</v>
      </c>
      <c r="B25" s="232" t="s">
        <v>79</v>
      </c>
      <c r="C25" s="196" t="s">
        <v>73</v>
      </c>
      <c r="D25" s="134">
        <v>196</v>
      </c>
      <c r="E25" s="71">
        <v>161</v>
      </c>
      <c r="F25" s="71">
        <v>157</v>
      </c>
      <c r="G25" s="72">
        <v>156</v>
      </c>
      <c r="H25" s="73">
        <f t="shared" si="0"/>
        <v>670</v>
      </c>
      <c r="I25" s="74">
        <v>173</v>
      </c>
      <c r="J25" s="38">
        <v>146</v>
      </c>
      <c r="K25" s="144">
        <f t="shared" si="1"/>
        <v>167.5</v>
      </c>
      <c r="L25" s="152">
        <f t="shared" si="2"/>
        <v>486.5</v>
      </c>
      <c r="M25" s="74"/>
      <c r="N25" s="257"/>
      <c r="O25" s="76"/>
      <c r="P25" s="38"/>
      <c r="Q25" s="38"/>
      <c r="R25" s="38"/>
      <c r="S25" s="38"/>
      <c r="T25" s="38"/>
      <c r="U25" s="38"/>
      <c r="V25" s="38"/>
      <c r="W25" s="38"/>
      <c r="X25" s="39"/>
      <c r="Y25" s="77"/>
      <c r="Z25" s="70"/>
      <c r="AA25" s="166">
        <f t="shared" si="6"/>
        <v>164.83333333333334</v>
      </c>
      <c r="AB25" s="70">
        <v>17</v>
      </c>
    </row>
    <row r="26" spans="1:28" ht="15.75" customHeight="1">
      <c r="A26" s="172" t="s">
        <v>47</v>
      </c>
      <c r="B26" s="233" t="s">
        <v>67</v>
      </c>
      <c r="C26" s="215" t="s">
        <v>73</v>
      </c>
      <c r="D26" s="139">
        <v>149</v>
      </c>
      <c r="E26" s="60">
        <v>162</v>
      </c>
      <c r="F26" s="60">
        <v>156</v>
      </c>
      <c r="G26" s="61">
        <v>167</v>
      </c>
      <c r="H26" s="62">
        <f t="shared" si="0"/>
        <v>634</v>
      </c>
      <c r="I26" s="63">
        <v>183</v>
      </c>
      <c r="J26" s="34">
        <v>133</v>
      </c>
      <c r="K26" s="149">
        <f t="shared" si="1"/>
        <v>158.5</v>
      </c>
      <c r="L26" s="157">
        <f t="shared" si="2"/>
        <v>474.5</v>
      </c>
      <c r="M26" s="63"/>
      <c r="N26" s="258"/>
      <c r="O26" s="65"/>
      <c r="P26" s="34"/>
      <c r="Q26" s="34"/>
      <c r="R26" s="34"/>
      <c r="S26" s="34"/>
      <c r="T26" s="34"/>
      <c r="U26" s="34"/>
      <c r="V26" s="34"/>
      <c r="W26" s="34"/>
      <c r="X26" s="35"/>
      <c r="Y26" s="66"/>
      <c r="Z26" s="211"/>
      <c r="AA26" s="165">
        <f t="shared" si="6"/>
        <v>158.33333333333334</v>
      </c>
      <c r="AB26" s="215">
        <v>16</v>
      </c>
    </row>
    <row r="27" spans="1:28" ht="15.75" customHeight="1">
      <c r="A27" s="249" t="s">
        <v>32</v>
      </c>
      <c r="B27" s="241" t="s">
        <v>50</v>
      </c>
      <c r="C27" s="242" t="s">
        <v>69</v>
      </c>
      <c r="D27" s="137">
        <v>119</v>
      </c>
      <c r="E27" s="119">
        <v>222</v>
      </c>
      <c r="F27" s="119">
        <v>138</v>
      </c>
      <c r="G27" s="120">
        <v>156</v>
      </c>
      <c r="H27" s="121">
        <f t="shared" si="0"/>
        <v>635</v>
      </c>
      <c r="I27" s="122">
        <v>145</v>
      </c>
      <c r="J27" s="123">
        <v>145</v>
      </c>
      <c r="K27" s="147">
        <f t="shared" si="1"/>
        <v>158.75</v>
      </c>
      <c r="L27" s="155">
        <f t="shared" si="2"/>
        <v>448.75</v>
      </c>
      <c r="M27" s="122"/>
      <c r="N27" s="261"/>
      <c r="O27" s="250"/>
      <c r="P27" s="123"/>
      <c r="Q27" s="123"/>
      <c r="R27" s="123"/>
      <c r="S27" s="123"/>
      <c r="T27" s="123"/>
      <c r="U27" s="123"/>
      <c r="V27" s="123"/>
      <c r="W27" s="123"/>
      <c r="X27" s="245"/>
      <c r="Y27" s="246"/>
      <c r="Z27" s="242"/>
      <c r="AA27" s="251">
        <f t="shared" si="6"/>
        <v>154.16666666666666</v>
      </c>
      <c r="AB27" s="252">
        <v>15</v>
      </c>
    </row>
    <row r="28" spans="1:28" ht="15.75" customHeight="1">
      <c r="A28" s="174" t="s">
        <v>30</v>
      </c>
      <c r="B28" s="235" t="s">
        <v>72</v>
      </c>
      <c r="C28" s="69" t="s">
        <v>69</v>
      </c>
      <c r="D28" s="138">
        <v>144</v>
      </c>
      <c r="E28" s="113">
        <v>125</v>
      </c>
      <c r="F28" s="113">
        <v>153</v>
      </c>
      <c r="G28" s="114">
        <v>167</v>
      </c>
      <c r="H28" s="73">
        <f t="shared" si="0"/>
        <v>589</v>
      </c>
      <c r="I28" s="116"/>
      <c r="J28" s="117"/>
      <c r="K28" s="118"/>
      <c r="L28" s="115"/>
      <c r="M28" s="124"/>
      <c r="N28" s="264"/>
      <c r="O28" s="76"/>
      <c r="P28" s="38"/>
      <c r="Q28" s="38"/>
      <c r="R28" s="38"/>
      <c r="S28" s="38"/>
      <c r="T28" s="38"/>
      <c r="U28" s="38"/>
      <c r="V28" s="38"/>
      <c r="W28" s="38"/>
      <c r="X28" s="39"/>
      <c r="Y28" s="77"/>
      <c r="Z28" s="70"/>
      <c r="AA28" s="166">
        <f t="shared" si="6"/>
        <v>147.25</v>
      </c>
      <c r="AB28" s="70">
        <v>14</v>
      </c>
    </row>
    <row r="29" spans="1:28" ht="15.75" customHeight="1">
      <c r="A29" s="110" t="s">
        <v>31</v>
      </c>
      <c r="B29" s="230" t="s">
        <v>53</v>
      </c>
      <c r="C29" s="70" t="s">
        <v>70</v>
      </c>
      <c r="D29" s="132">
        <v>290</v>
      </c>
      <c r="E29" s="49">
        <v>266</v>
      </c>
      <c r="F29" s="49">
        <v>266</v>
      </c>
      <c r="G29" s="50">
        <v>264</v>
      </c>
      <c r="H29" s="51">
        <f t="shared" si="0"/>
        <v>1086</v>
      </c>
      <c r="I29" s="74"/>
      <c r="J29" s="38"/>
      <c r="K29" s="75"/>
      <c r="L29" s="73"/>
      <c r="M29" s="74"/>
      <c r="N29" s="255"/>
      <c r="O29" s="58"/>
      <c r="P29" s="27"/>
      <c r="Q29" s="27"/>
      <c r="R29" s="27"/>
      <c r="S29" s="27"/>
      <c r="T29" s="27"/>
      <c r="U29" s="27"/>
      <c r="V29" s="27"/>
      <c r="W29" s="27"/>
      <c r="X29" s="28"/>
      <c r="Y29" s="59"/>
      <c r="Z29" s="57"/>
      <c r="AA29" s="164">
        <f t="shared" si="6"/>
        <v>271.5</v>
      </c>
      <c r="AB29" s="57">
        <v>13</v>
      </c>
    </row>
    <row r="30" spans="1:28" ht="15.75" customHeight="1">
      <c r="A30" s="110" t="s">
        <v>33</v>
      </c>
      <c r="B30" s="231"/>
      <c r="C30" s="78"/>
      <c r="D30" s="133"/>
      <c r="E30" s="93"/>
      <c r="F30" s="93"/>
      <c r="G30" s="94"/>
      <c r="H30" s="95">
        <f t="shared" si="0"/>
        <v>0</v>
      </c>
      <c r="I30" s="96"/>
      <c r="J30" s="97"/>
      <c r="K30" s="98"/>
      <c r="L30" s="95"/>
      <c r="M30" s="63"/>
      <c r="N30" s="258"/>
      <c r="O30" s="65"/>
      <c r="P30" s="34"/>
      <c r="Q30" s="34"/>
      <c r="R30" s="34"/>
      <c r="S30" s="34"/>
      <c r="T30" s="34"/>
      <c r="U30" s="34"/>
      <c r="V30" s="34"/>
      <c r="W30" s="34"/>
      <c r="X30" s="35"/>
      <c r="Y30" s="66"/>
      <c r="Z30" s="78"/>
      <c r="AA30" s="165" t="e">
        <f t="shared" si="6"/>
        <v>#DIV/0!</v>
      </c>
      <c r="AB30" s="78">
        <v>12</v>
      </c>
    </row>
    <row r="31" spans="1:28" ht="15.75" customHeight="1">
      <c r="A31" s="173" t="s">
        <v>34</v>
      </c>
      <c r="B31" s="234"/>
      <c r="C31" s="57"/>
      <c r="D31" s="134"/>
      <c r="E31" s="71"/>
      <c r="F31" s="71"/>
      <c r="G31" s="72"/>
      <c r="H31" s="73">
        <f t="shared" si="0"/>
        <v>0</v>
      </c>
      <c r="I31" s="74"/>
      <c r="J31" s="38"/>
      <c r="K31" s="75"/>
      <c r="L31" s="73"/>
      <c r="M31" s="52"/>
      <c r="N31" s="255"/>
      <c r="O31" s="58"/>
      <c r="P31" s="27"/>
      <c r="Q31" s="27"/>
      <c r="R31" s="27"/>
      <c r="S31" s="27"/>
      <c r="T31" s="27"/>
      <c r="U31" s="27"/>
      <c r="V31" s="27"/>
      <c r="W31" s="27"/>
      <c r="X31" s="28"/>
      <c r="Y31" s="59"/>
      <c r="Z31" s="57"/>
      <c r="AA31" s="164" t="e">
        <f t="shared" si="6"/>
        <v>#DIV/0!</v>
      </c>
      <c r="AB31" s="57">
        <v>11</v>
      </c>
    </row>
    <row r="32" spans="1:28" ht="15.75" customHeight="1">
      <c r="A32" s="110" t="s">
        <v>35</v>
      </c>
      <c r="B32" s="234"/>
      <c r="C32" s="70"/>
      <c r="D32" s="132"/>
      <c r="E32" s="71"/>
      <c r="F32" s="71"/>
      <c r="G32" s="72"/>
      <c r="H32" s="73">
        <f t="shared" si="0"/>
        <v>0</v>
      </c>
      <c r="I32" s="74"/>
      <c r="J32" s="38"/>
      <c r="K32" s="75"/>
      <c r="L32" s="73"/>
      <c r="M32" s="74"/>
      <c r="N32" s="257"/>
      <c r="O32" s="76"/>
      <c r="P32" s="38"/>
      <c r="Q32" s="38"/>
      <c r="R32" s="38"/>
      <c r="S32" s="38"/>
      <c r="T32" s="38"/>
      <c r="U32" s="38"/>
      <c r="V32" s="38"/>
      <c r="W32" s="38"/>
      <c r="X32" s="39"/>
      <c r="Y32" s="77"/>
      <c r="Z32" s="70"/>
      <c r="AA32" s="166" t="e">
        <f t="shared" si="6"/>
        <v>#DIV/0!</v>
      </c>
      <c r="AB32" s="70">
        <v>10</v>
      </c>
    </row>
    <row r="33" spans="1:28" ht="15.75" customHeight="1">
      <c r="A33" s="174" t="s">
        <v>36</v>
      </c>
      <c r="B33" s="232"/>
      <c r="C33" s="56"/>
      <c r="D33" s="132"/>
      <c r="E33" s="49"/>
      <c r="F33" s="49"/>
      <c r="G33" s="50"/>
      <c r="H33" s="51">
        <f t="shared" si="0"/>
        <v>0</v>
      </c>
      <c r="I33" s="52"/>
      <c r="J33" s="27"/>
      <c r="K33" s="68"/>
      <c r="L33" s="79"/>
      <c r="M33" s="67"/>
      <c r="N33" s="265"/>
      <c r="O33" s="54"/>
      <c r="P33" s="30"/>
      <c r="Q33" s="30"/>
      <c r="R33" s="30"/>
      <c r="S33" s="30"/>
      <c r="T33" s="30"/>
      <c r="U33" s="30"/>
      <c r="V33" s="30"/>
      <c r="W33" s="30"/>
      <c r="X33" s="31"/>
      <c r="Y33" s="55"/>
      <c r="Z33" s="56"/>
      <c r="AA33" s="164" t="e">
        <f t="shared" si="6"/>
        <v>#DIV/0!</v>
      </c>
      <c r="AB33" s="56">
        <v>9</v>
      </c>
    </row>
    <row r="34" spans="1:28" ht="15.75" customHeight="1">
      <c r="A34" s="110" t="s">
        <v>37</v>
      </c>
      <c r="B34" s="230"/>
      <c r="C34" s="57"/>
      <c r="D34" s="132"/>
      <c r="E34" s="49"/>
      <c r="F34" s="49"/>
      <c r="G34" s="50"/>
      <c r="H34" s="51">
        <f t="shared" si="0"/>
        <v>0</v>
      </c>
      <c r="I34" s="52"/>
      <c r="J34" s="27"/>
      <c r="K34" s="53"/>
      <c r="L34" s="51"/>
      <c r="M34" s="52"/>
      <c r="N34" s="255"/>
      <c r="O34" s="58"/>
      <c r="P34" s="27"/>
      <c r="Q34" s="27"/>
      <c r="R34" s="27"/>
      <c r="S34" s="27"/>
      <c r="T34" s="27"/>
      <c r="U34" s="27"/>
      <c r="V34" s="27"/>
      <c r="W34" s="27"/>
      <c r="X34" s="28"/>
      <c r="Y34" s="59"/>
      <c r="Z34" s="57"/>
      <c r="AA34" s="164" t="e">
        <f t="shared" si="6"/>
        <v>#DIV/0!</v>
      </c>
      <c r="AB34" s="57">
        <v>8</v>
      </c>
    </row>
    <row r="35" spans="1:28" ht="15.75" customHeight="1">
      <c r="A35" s="110" t="s">
        <v>38</v>
      </c>
      <c r="B35" s="230"/>
      <c r="C35" s="57"/>
      <c r="D35" s="132"/>
      <c r="E35" s="49"/>
      <c r="F35" s="49"/>
      <c r="G35" s="50"/>
      <c r="H35" s="51">
        <f t="shared" si="0"/>
        <v>0</v>
      </c>
      <c r="I35" s="52"/>
      <c r="J35" s="27"/>
      <c r="K35" s="53"/>
      <c r="L35" s="51"/>
      <c r="M35" s="52"/>
      <c r="N35" s="255"/>
      <c r="O35" s="58"/>
      <c r="P35" s="27"/>
      <c r="Q35" s="27"/>
      <c r="R35" s="27"/>
      <c r="S35" s="27"/>
      <c r="T35" s="27"/>
      <c r="U35" s="27"/>
      <c r="V35" s="27"/>
      <c r="W35" s="27"/>
      <c r="X35" s="28"/>
      <c r="Y35" s="59"/>
      <c r="Z35" s="57"/>
      <c r="AA35" s="164" t="e">
        <f t="shared" si="6"/>
        <v>#DIV/0!</v>
      </c>
      <c r="AB35" s="57">
        <v>7</v>
      </c>
    </row>
    <row r="36" spans="1:28" ht="15.75" customHeight="1">
      <c r="A36" s="110" t="s">
        <v>39</v>
      </c>
      <c r="B36" s="230"/>
      <c r="C36" s="57"/>
      <c r="D36" s="132"/>
      <c r="E36" s="49"/>
      <c r="F36" s="49"/>
      <c r="G36" s="50"/>
      <c r="H36" s="51">
        <f t="shared" si="0"/>
        <v>0</v>
      </c>
      <c r="I36" s="52"/>
      <c r="J36" s="27"/>
      <c r="K36" s="53"/>
      <c r="L36" s="51"/>
      <c r="M36" s="52"/>
      <c r="N36" s="255"/>
      <c r="O36" s="58"/>
      <c r="P36" s="27"/>
      <c r="Q36" s="27"/>
      <c r="R36" s="27"/>
      <c r="S36" s="27"/>
      <c r="T36" s="27"/>
      <c r="U36" s="27"/>
      <c r="V36" s="27"/>
      <c r="W36" s="27"/>
      <c r="X36" s="28"/>
      <c r="Y36" s="59"/>
      <c r="Z36" s="57"/>
      <c r="AA36" s="164" t="e">
        <f t="shared" si="6"/>
        <v>#DIV/0!</v>
      </c>
      <c r="AB36" s="57">
        <v>6</v>
      </c>
    </row>
    <row r="37" spans="1:28" ht="15.75" customHeight="1">
      <c r="A37" s="110" t="s">
        <v>40</v>
      </c>
      <c r="B37" s="233"/>
      <c r="C37" s="78"/>
      <c r="D37" s="139"/>
      <c r="E37" s="60"/>
      <c r="F37" s="60"/>
      <c r="G37" s="61"/>
      <c r="H37" s="62">
        <f t="shared" si="0"/>
        <v>0</v>
      </c>
      <c r="I37" s="63"/>
      <c r="J37" s="34"/>
      <c r="K37" s="64"/>
      <c r="L37" s="62"/>
      <c r="M37" s="63"/>
      <c r="N37" s="258"/>
      <c r="O37" s="65"/>
      <c r="P37" s="34"/>
      <c r="Q37" s="34"/>
      <c r="R37" s="34"/>
      <c r="S37" s="34"/>
      <c r="T37" s="34"/>
      <c r="U37" s="34"/>
      <c r="V37" s="34"/>
      <c r="W37" s="34"/>
      <c r="X37" s="35"/>
      <c r="Y37" s="66"/>
      <c r="Z37" s="78"/>
      <c r="AA37" s="165" t="e">
        <f t="shared" si="6"/>
        <v>#DIV/0!</v>
      </c>
      <c r="AB37" s="78">
        <v>5</v>
      </c>
    </row>
    <row r="38" spans="1:28" ht="15.75" customHeight="1">
      <c r="A38" s="173" t="s">
        <v>41</v>
      </c>
      <c r="B38" s="230"/>
      <c r="C38" s="57"/>
      <c r="D38" s="132"/>
      <c r="E38" s="49"/>
      <c r="F38" s="49"/>
      <c r="G38" s="50"/>
      <c r="H38" s="51">
        <f t="shared" si="0"/>
        <v>0</v>
      </c>
      <c r="I38" s="52"/>
      <c r="J38" s="27"/>
      <c r="K38" s="53"/>
      <c r="L38" s="51"/>
      <c r="M38" s="52"/>
      <c r="N38" s="255"/>
      <c r="O38" s="58"/>
      <c r="P38" s="27"/>
      <c r="Q38" s="27"/>
      <c r="R38" s="27"/>
      <c r="S38" s="27"/>
      <c r="T38" s="27"/>
      <c r="U38" s="27"/>
      <c r="V38" s="27"/>
      <c r="W38" s="27"/>
      <c r="X38" s="28"/>
      <c r="Y38" s="59"/>
      <c r="Z38" s="57"/>
      <c r="AA38" s="164" t="e">
        <f t="shared" si="6"/>
        <v>#DIV/0!</v>
      </c>
      <c r="AB38" s="57">
        <v>4</v>
      </c>
    </row>
    <row r="39" spans="1:28" ht="15.75" customHeight="1">
      <c r="A39" s="110" t="s">
        <v>42</v>
      </c>
      <c r="B39" s="232"/>
      <c r="C39" s="70"/>
      <c r="D39" s="134"/>
      <c r="E39" s="71"/>
      <c r="F39" s="71"/>
      <c r="G39" s="72"/>
      <c r="H39" s="73">
        <f t="shared" si="0"/>
        <v>0</v>
      </c>
      <c r="I39" s="74"/>
      <c r="J39" s="38"/>
      <c r="K39" s="75"/>
      <c r="L39" s="73"/>
      <c r="M39" s="74"/>
      <c r="N39" s="257"/>
      <c r="O39" s="76"/>
      <c r="P39" s="38"/>
      <c r="Q39" s="38"/>
      <c r="R39" s="38"/>
      <c r="S39" s="38"/>
      <c r="T39" s="38"/>
      <c r="U39" s="38"/>
      <c r="V39" s="38"/>
      <c r="W39" s="38"/>
      <c r="X39" s="39"/>
      <c r="Y39" s="77"/>
      <c r="Z39" s="70"/>
      <c r="AA39" s="166" t="e">
        <f t="shared" si="6"/>
        <v>#DIV/0!</v>
      </c>
      <c r="AB39" s="70">
        <v>3</v>
      </c>
    </row>
    <row r="40" spans="1:28" ht="15.75" customHeight="1">
      <c r="A40" s="174" t="s">
        <v>43</v>
      </c>
      <c r="B40" s="230"/>
      <c r="C40" s="56"/>
      <c r="D40" s="132"/>
      <c r="E40" s="49"/>
      <c r="F40" s="49"/>
      <c r="G40" s="50"/>
      <c r="H40" s="51">
        <f t="shared" si="0"/>
        <v>0</v>
      </c>
      <c r="I40" s="52"/>
      <c r="J40" s="27"/>
      <c r="K40" s="68"/>
      <c r="L40" s="79"/>
      <c r="M40" s="67"/>
      <c r="N40" s="265"/>
      <c r="O40" s="54"/>
      <c r="P40" s="30"/>
      <c r="Q40" s="30"/>
      <c r="R40" s="30"/>
      <c r="S40" s="30"/>
      <c r="T40" s="30"/>
      <c r="U40" s="30"/>
      <c r="V40" s="30"/>
      <c r="W40" s="30"/>
      <c r="X40" s="31"/>
      <c r="Y40" s="55"/>
      <c r="Z40" s="56"/>
      <c r="AA40" s="164" t="e">
        <f t="shared" si="6"/>
        <v>#DIV/0!</v>
      </c>
      <c r="AB40" s="56">
        <v>2</v>
      </c>
    </row>
    <row r="41" spans="1:28" ht="15.75" customHeight="1">
      <c r="A41" s="110" t="s">
        <v>44</v>
      </c>
      <c r="B41" s="230"/>
      <c r="C41" s="57"/>
      <c r="D41" s="132"/>
      <c r="E41" s="49"/>
      <c r="F41" s="49"/>
      <c r="G41" s="50"/>
      <c r="H41" s="51">
        <f t="shared" si="0"/>
        <v>0</v>
      </c>
      <c r="I41" s="52"/>
      <c r="J41" s="27"/>
      <c r="K41" s="53"/>
      <c r="L41" s="51"/>
      <c r="M41" s="52"/>
      <c r="N41" s="255"/>
      <c r="O41" s="58"/>
      <c r="P41" s="27"/>
      <c r="Q41" s="27"/>
      <c r="R41" s="27"/>
      <c r="S41" s="27"/>
      <c r="T41" s="27"/>
      <c r="U41" s="27"/>
      <c r="V41" s="27"/>
      <c r="W41" s="27"/>
      <c r="X41" s="28"/>
      <c r="Y41" s="59"/>
      <c r="Z41" s="57"/>
      <c r="AA41" s="164" t="e">
        <f t="shared" si="6"/>
        <v>#DIV/0!</v>
      </c>
      <c r="AB41" s="57">
        <v>1</v>
      </c>
    </row>
    <row r="42" spans="1:28" ht="15.75" customHeight="1">
      <c r="A42" s="110" t="s">
        <v>45</v>
      </c>
      <c r="B42" s="230"/>
      <c r="C42" s="70"/>
      <c r="D42" s="132"/>
      <c r="E42" s="49"/>
      <c r="F42" s="49"/>
      <c r="G42" s="50"/>
      <c r="H42" s="51">
        <f t="shared" si="0"/>
        <v>0</v>
      </c>
      <c r="I42" s="52"/>
      <c r="J42" s="27"/>
      <c r="K42" s="53"/>
      <c r="L42" s="51"/>
      <c r="M42" s="52"/>
      <c r="N42" s="255"/>
      <c r="O42" s="58"/>
      <c r="P42" s="27"/>
      <c r="Q42" s="27"/>
      <c r="R42" s="27"/>
      <c r="S42" s="27"/>
      <c r="T42" s="27"/>
      <c r="U42" s="27"/>
      <c r="V42" s="27"/>
      <c r="W42" s="27"/>
      <c r="X42" s="28"/>
      <c r="Y42" s="59"/>
      <c r="Z42" s="57"/>
      <c r="AA42" s="164" t="e">
        <f t="shared" si="6"/>
        <v>#DIV/0!</v>
      </c>
      <c r="AB42" s="57">
        <v>1</v>
      </c>
    </row>
    <row r="43" spans="1:28" ht="15.75" customHeight="1" thickBot="1">
      <c r="A43" s="175" t="s">
        <v>46</v>
      </c>
      <c r="B43" s="238"/>
      <c r="C43" s="86"/>
      <c r="D43" s="140"/>
      <c r="E43" s="80"/>
      <c r="F43" s="80"/>
      <c r="G43" s="81"/>
      <c r="H43" s="82">
        <f t="shared" si="0"/>
        <v>0</v>
      </c>
      <c r="I43" s="83"/>
      <c r="J43" s="84"/>
      <c r="K43" s="85"/>
      <c r="L43" s="82"/>
      <c r="M43" s="83"/>
      <c r="N43" s="266"/>
      <c r="O43" s="178"/>
      <c r="P43" s="84"/>
      <c r="Q43" s="84"/>
      <c r="R43" s="84"/>
      <c r="S43" s="84"/>
      <c r="T43" s="84"/>
      <c r="U43" s="84"/>
      <c r="V43" s="84"/>
      <c r="W43" s="84"/>
      <c r="X43" s="179"/>
      <c r="Y43" s="180"/>
      <c r="Z43" s="86"/>
      <c r="AA43" s="167" t="e">
        <f t="shared" si="6"/>
        <v>#DIV/0!</v>
      </c>
      <c r="AB43" s="86">
        <v>1</v>
      </c>
    </row>
    <row r="44" spans="1:28" ht="22.5" customHeight="1">
      <c r="A44" s="42"/>
      <c r="B44" s="43"/>
      <c r="C44" s="45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176"/>
      <c r="Y44" s="177"/>
      <c r="Z44" s="45"/>
      <c r="AA44" s="45"/>
      <c r="AB44" s="45"/>
    </row>
    <row r="45" spans="1:28" ht="22.5" customHeight="1">
      <c r="A45" s="17"/>
      <c r="B45" s="26"/>
      <c r="C45" s="25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8"/>
      <c r="Y45" s="29"/>
      <c r="Z45" s="25"/>
      <c r="AA45" s="25"/>
      <c r="AB45" s="25"/>
    </row>
    <row r="46" spans="1:28" ht="22.5" customHeight="1">
      <c r="A46" s="36"/>
      <c r="B46" s="37"/>
      <c r="C46" s="41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9"/>
      <c r="Y46" s="40"/>
      <c r="Z46" s="41"/>
      <c r="AA46" s="41"/>
      <c r="AB46" s="41"/>
    </row>
    <row r="47" spans="1:28" ht="22.5" customHeight="1">
      <c r="A47" s="17"/>
      <c r="B47" s="26"/>
      <c r="C47" s="33"/>
      <c r="D47" s="27"/>
      <c r="E47" s="27"/>
      <c r="F47" s="27"/>
      <c r="G47" s="27"/>
      <c r="H47" s="27"/>
      <c r="I47" s="27"/>
      <c r="J47" s="2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32"/>
      <c r="Z47" s="33"/>
      <c r="AA47" s="33"/>
      <c r="AB47" s="33"/>
    </row>
    <row r="48" spans="1:28" ht="22.5" customHeight="1">
      <c r="A48" s="17"/>
      <c r="B48" s="20"/>
      <c r="C48" s="24"/>
      <c r="D48" s="21"/>
      <c r="E48" s="21"/>
      <c r="F48" s="21"/>
      <c r="G48" s="21"/>
      <c r="H48" s="27"/>
      <c r="I48" s="27"/>
      <c r="J48" s="27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2"/>
      <c r="Y48" s="23"/>
      <c r="Z48" s="25"/>
      <c r="AA48" s="25"/>
      <c r="AB48" s="24"/>
    </row>
    <row r="49" spans="1:28" ht="22.5" customHeight="1">
      <c r="A49" s="10"/>
      <c r="B49" s="11"/>
      <c r="C49" s="1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/>
      <c r="Z49" s="15"/>
      <c r="AB49" s="14"/>
    </row>
    <row r="50" spans="1:28" ht="22.5" customHeight="1">
      <c r="A50" s="10"/>
      <c r="B50" s="11"/>
      <c r="C50" s="1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/>
      <c r="Z50" s="15"/>
      <c r="AB50" s="14"/>
    </row>
    <row r="51" spans="1:28" ht="12.75">
      <c r="A51" s="10"/>
      <c r="B51" s="11"/>
      <c r="C51" s="1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/>
      <c r="Z51" s="15"/>
      <c r="AB51" s="14"/>
    </row>
  </sheetData>
  <sheetProtection password="ED2C" sheet="1" objects="1" scenarios="1"/>
  <mergeCells count="10">
    <mergeCell ref="A1:B1"/>
    <mergeCell ref="AB2:AB3"/>
    <mergeCell ref="AA2:AA3"/>
    <mergeCell ref="H2:H3"/>
    <mergeCell ref="M2:N3"/>
    <mergeCell ref="Z2:Z3"/>
    <mergeCell ref="O2:O3"/>
    <mergeCell ref="I2:J3"/>
    <mergeCell ref="K2:K3"/>
    <mergeCell ref="L2:L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workbookViewId="0" topLeftCell="A1">
      <selection activeCell="A1" sqref="A1:AD44"/>
    </sheetView>
  </sheetViews>
  <sheetFormatPr defaultColWidth="9.140625" defaultRowHeight="12.75"/>
  <cols>
    <col min="1" max="1" width="6.421875" style="0" customWidth="1"/>
    <col min="2" max="2" width="24.00390625" style="0" customWidth="1"/>
    <col min="3" max="7" width="6.7109375" style="0" customWidth="1"/>
    <col min="9" max="11" width="7.00390625" style="0" customWidth="1"/>
    <col min="13" max="15" width="5.28125" style="0" customWidth="1"/>
    <col min="16" max="25" width="0" style="0" hidden="1" customWidth="1"/>
  </cols>
  <sheetData>
    <row r="1" spans="1:31" ht="24" thickBot="1">
      <c r="A1" s="270" t="s">
        <v>60</v>
      </c>
      <c r="B1" s="270"/>
      <c r="C1" s="6"/>
      <c r="D1" s="12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/>
      <c r="Z1" s="7"/>
      <c r="AA1" s="6"/>
      <c r="AB1" s="6"/>
      <c r="AC1" s="8"/>
      <c r="AD1" s="8"/>
      <c r="AE1" s="8"/>
    </row>
    <row r="2" spans="1:31" ht="12.75">
      <c r="A2" s="126" t="s">
        <v>0</v>
      </c>
      <c r="B2" s="125" t="s">
        <v>16</v>
      </c>
      <c r="C2" s="125"/>
      <c r="D2" s="129"/>
      <c r="E2" s="126" t="s">
        <v>19</v>
      </c>
      <c r="F2" s="129"/>
      <c r="G2" s="127"/>
      <c r="H2" s="271" t="s">
        <v>5</v>
      </c>
      <c r="I2" s="275" t="s">
        <v>20</v>
      </c>
      <c r="J2" s="160"/>
      <c r="K2" s="273" t="s">
        <v>61</v>
      </c>
      <c r="L2" s="271" t="s">
        <v>5</v>
      </c>
      <c r="M2" s="275" t="s">
        <v>21</v>
      </c>
      <c r="N2" s="282"/>
      <c r="O2" s="284" t="s">
        <v>62</v>
      </c>
      <c r="P2" s="16"/>
      <c r="Q2" s="16"/>
      <c r="R2" s="16"/>
      <c r="S2" s="16"/>
      <c r="T2" s="16"/>
      <c r="U2" s="16"/>
      <c r="V2" s="16"/>
      <c r="W2" s="16"/>
      <c r="X2" s="18"/>
      <c r="Y2" s="46"/>
      <c r="Z2" s="271" t="s">
        <v>5</v>
      </c>
      <c r="AA2" s="273" t="s">
        <v>48</v>
      </c>
      <c r="AB2" s="271" t="s">
        <v>49</v>
      </c>
      <c r="AC2" s="1"/>
      <c r="AD2" s="1" t="s">
        <v>51</v>
      </c>
      <c r="AE2" s="1"/>
    </row>
    <row r="3" spans="1:31" ht="12.75">
      <c r="A3" s="170"/>
      <c r="B3" s="229"/>
      <c r="C3" s="141"/>
      <c r="D3" s="130"/>
      <c r="E3" s="130"/>
      <c r="F3" s="130"/>
      <c r="G3" s="131"/>
      <c r="H3" s="272"/>
      <c r="I3" s="277"/>
      <c r="J3" s="161"/>
      <c r="K3" s="281"/>
      <c r="L3" s="272"/>
      <c r="M3" s="277"/>
      <c r="N3" s="283"/>
      <c r="O3" s="285"/>
      <c r="P3" s="9"/>
      <c r="Q3" s="9"/>
      <c r="R3" s="9"/>
      <c r="S3" s="9"/>
      <c r="T3" s="9"/>
      <c r="U3" s="9"/>
      <c r="V3" s="9"/>
      <c r="W3" s="9"/>
      <c r="X3" s="19"/>
      <c r="Y3" s="47"/>
      <c r="Z3" s="272"/>
      <c r="AA3" s="274"/>
      <c r="AB3" s="272"/>
      <c r="AC3" s="1"/>
      <c r="AD3" s="1"/>
      <c r="AE3" s="1"/>
    </row>
    <row r="4" spans="1:31" ht="15.75">
      <c r="A4" s="99" t="s">
        <v>1</v>
      </c>
      <c r="B4" s="230" t="s">
        <v>63</v>
      </c>
      <c r="C4" s="70" t="s">
        <v>69</v>
      </c>
      <c r="D4" s="132">
        <v>265</v>
      </c>
      <c r="E4" s="49">
        <v>261</v>
      </c>
      <c r="F4" s="49">
        <v>181</v>
      </c>
      <c r="G4" s="50">
        <v>266</v>
      </c>
      <c r="H4" s="51">
        <f aca="true" t="shared" si="0" ref="H4:H30">SUM(D4,E4,F4,G4)</f>
        <v>973</v>
      </c>
      <c r="I4" s="52"/>
      <c r="J4" s="27"/>
      <c r="K4" s="142">
        <f>H4/4</f>
        <v>243.25</v>
      </c>
      <c r="L4" s="150">
        <f aca="true" t="shared" si="1" ref="L4:L27">SUM(I4,J4,K4,)</f>
        <v>243.25</v>
      </c>
      <c r="M4" s="52"/>
      <c r="N4" s="53"/>
      <c r="O4" s="158">
        <f>(H4+I4+J4)/6</f>
        <v>162.16666666666666</v>
      </c>
      <c r="P4" s="30"/>
      <c r="Q4" s="30"/>
      <c r="R4" s="30"/>
      <c r="S4" s="30"/>
      <c r="T4" s="30"/>
      <c r="U4" s="30"/>
      <c r="V4" s="30"/>
      <c r="W4" s="30"/>
      <c r="X4" s="31"/>
      <c r="Y4" s="55"/>
      <c r="Z4" s="168">
        <f>SUM(M4,N4,O4)</f>
        <v>162.16666666666666</v>
      </c>
      <c r="AA4" s="163">
        <f aca="true" t="shared" si="2" ref="AA4:AA43">AVERAGE(D4,E4,F4,G4,I4,J4,M4,N4)</f>
        <v>243.25</v>
      </c>
      <c r="AB4" s="57">
        <v>40</v>
      </c>
      <c r="AC4" s="1"/>
      <c r="AD4" s="48">
        <f>MAX(D4:G35,I4:J35,M4:N35)</f>
        <v>300</v>
      </c>
      <c r="AE4" s="1"/>
    </row>
    <row r="5" spans="1:31" ht="15.75">
      <c r="A5" s="99" t="s">
        <v>2</v>
      </c>
      <c r="B5" s="230" t="s">
        <v>80</v>
      </c>
      <c r="C5" s="57" t="s">
        <v>70</v>
      </c>
      <c r="D5" s="132">
        <v>194</v>
      </c>
      <c r="E5" s="49">
        <v>242</v>
      </c>
      <c r="F5" s="49">
        <v>228</v>
      </c>
      <c r="G5" s="50">
        <v>274</v>
      </c>
      <c r="H5" s="51">
        <f t="shared" si="0"/>
        <v>938</v>
      </c>
      <c r="I5" s="52"/>
      <c r="J5" s="27"/>
      <c r="K5" s="142">
        <f aca="true" t="shared" si="3" ref="K5:K27">H5/4</f>
        <v>234.5</v>
      </c>
      <c r="L5" s="150">
        <f t="shared" si="1"/>
        <v>234.5</v>
      </c>
      <c r="M5" s="52"/>
      <c r="N5" s="53"/>
      <c r="O5" s="158">
        <f aca="true" t="shared" si="4" ref="O5:O15">(H5+I5+J5)/6</f>
        <v>156.33333333333334</v>
      </c>
      <c r="P5" s="27"/>
      <c r="Q5" s="27"/>
      <c r="R5" s="27"/>
      <c r="S5" s="27"/>
      <c r="T5" s="27"/>
      <c r="U5" s="27"/>
      <c r="V5" s="27"/>
      <c r="W5" s="27"/>
      <c r="X5" s="28"/>
      <c r="Y5" s="59"/>
      <c r="Z5" s="168">
        <f aca="true" t="shared" si="5" ref="Z5:Z15">SUM(M5,N5,O5)</f>
        <v>156.33333333333334</v>
      </c>
      <c r="AA5" s="164">
        <f t="shared" si="2"/>
        <v>234.5</v>
      </c>
      <c r="AB5" s="57">
        <v>38</v>
      </c>
      <c r="AC5" s="1"/>
      <c r="AD5" s="1"/>
      <c r="AE5" s="1"/>
    </row>
    <row r="6" spans="1:31" ht="15.75">
      <c r="A6" s="99" t="s">
        <v>3</v>
      </c>
      <c r="B6" s="231" t="s">
        <v>54</v>
      </c>
      <c r="C6" s="92" t="s">
        <v>69</v>
      </c>
      <c r="D6" s="133">
        <v>224</v>
      </c>
      <c r="E6" s="93">
        <v>207</v>
      </c>
      <c r="F6" s="93">
        <v>300</v>
      </c>
      <c r="G6" s="94">
        <v>198</v>
      </c>
      <c r="H6" s="95">
        <f t="shared" si="0"/>
        <v>929</v>
      </c>
      <c r="I6" s="96"/>
      <c r="J6" s="97"/>
      <c r="K6" s="143">
        <f t="shared" si="3"/>
        <v>232.25</v>
      </c>
      <c r="L6" s="151">
        <f t="shared" si="1"/>
        <v>232.25</v>
      </c>
      <c r="M6" s="96"/>
      <c r="N6" s="98"/>
      <c r="O6" s="183">
        <f t="shared" si="4"/>
        <v>154.83333333333334</v>
      </c>
      <c r="P6" s="97"/>
      <c r="Q6" s="97"/>
      <c r="R6" s="97"/>
      <c r="S6" s="97"/>
      <c r="T6" s="97"/>
      <c r="U6" s="97"/>
      <c r="V6" s="97"/>
      <c r="W6" s="97"/>
      <c r="X6" s="184"/>
      <c r="Y6" s="185"/>
      <c r="Z6" s="186">
        <f t="shared" si="5"/>
        <v>154.83333333333334</v>
      </c>
      <c r="AA6" s="187">
        <f t="shared" si="2"/>
        <v>232.25</v>
      </c>
      <c r="AB6" s="92">
        <v>36</v>
      </c>
      <c r="AC6" s="1"/>
      <c r="AD6" s="48">
        <f>MIN(D6:G37,I6:J37,M6:N37)</f>
        <v>93</v>
      </c>
      <c r="AE6" s="1"/>
    </row>
    <row r="7" spans="1:31" ht="15.75">
      <c r="A7" s="99" t="s">
        <v>4</v>
      </c>
      <c r="B7" s="232" t="s">
        <v>17</v>
      </c>
      <c r="C7" s="70" t="s">
        <v>70</v>
      </c>
      <c r="D7" s="134">
        <v>220</v>
      </c>
      <c r="E7" s="253">
        <v>248</v>
      </c>
      <c r="F7" s="71">
        <v>242</v>
      </c>
      <c r="G7" s="72">
        <v>206</v>
      </c>
      <c r="H7" s="73">
        <f t="shared" si="0"/>
        <v>916</v>
      </c>
      <c r="I7" s="74"/>
      <c r="J7" s="38"/>
      <c r="K7" s="144">
        <f t="shared" si="3"/>
        <v>229</v>
      </c>
      <c r="L7" s="152">
        <f t="shared" si="1"/>
        <v>229</v>
      </c>
      <c r="M7" s="74"/>
      <c r="N7" s="75"/>
      <c r="O7" s="181">
        <f t="shared" si="4"/>
        <v>152.66666666666666</v>
      </c>
      <c r="P7" s="38"/>
      <c r="Q7" s="38"/>
      <c r="R7" s="38"/>
      <c r="S7" s="38"/>
      <c r="T7" s="38"/>
      <c r="U7" s="38"/>
      <c r="V7" s="38"/>
      <c r="W7" s="38"/>
      <c r="X7" s="39"/>
      <c r="Y7" s="77"/>
      <c r="Z7" s="182">
        <f t="shared" si="5"/>
        <v>152.66666666666666</v>
      </c>
      <c r="AA7" s="166">
        <f t="shared" si="2"/>
        <v>229</v>
      </c>
      <c r="AB7" s="70">
        <v>35</v>
      </c>
      <c r="AC7" s="1"/>
      <c r="AD7" s="1"/>
      <c r="AE7" s="1"/>
    </row>
    <row r="8" spans="1:31" ht="15.75">
      <c r="A8" s="99" t="s">
        <v>6</v>
      </c>
      <c r="B8" s="233" t="s">
        <v>59</v>
      </c>
      <c r="C8" s="78" t="s">
        <v>69</v>
      </c>
      <c r="D8" s="139">
        <v>240</v>
      </c>
      <c r="E8" s="60">
        <v>242</v>
      </c>
      <c r="F8" s="60">
        <v>197</v>
      </c>
      <c r="G8" s="61">
        <v>223</v>
      </c>
      <c r="H8" s="62">
        <f t="shared" si="0"/>
        <v>902</v>
      </c>
      <c r="I8" s="63"/>
      <c r="J8" s="34"/>
      <c r="K8" s="149">
        <f t="shared" si="3"/>
        <v>225.5</v>
      </c>
      <c r="L8" s="157">
        <f t="shared" si="1"/>
        <v>225.5</v>
      </c>
      <c r="M8" s="63"/>
      <c r="N8" s="64"/>
      <c r="O8" s="188">
        <f t="shared" si="4"/>
        <v>150.33333333333334</v>
      </c>
      <c r="P8" s="34"/>
      <c r="Q8" s="34"/>
      <c r="R8" s="34"/>
      <c r="S8" s="34"/>
      <c r="T8" s="34"/>
      <c r="U8" s="34"/>
      <c r="V8" s="34"/>
      <c r="W8" s="34"/>
      <c r="X8" s="35"/>
      <c r="Y8" s="66"/>
      <c r="Z8" s="189">
        <f t="shared" si="5"/>
        <v>150.33333333333334</v>
      </c>
      <c r="AA8" s="165">
        <f t="shared" si="2"/>
        <v>225.5</v>
      </c>
      <c r="AB8" s="78">
        <v>33</v>
      </c>
      <c r="AC8" s="1"/>
      <c r="AD8" s="1"/>
      <c r="AE8" s="1"/>
    </row>
    <row r="9" spans="1:31" ht="15.75">
      <c r="A9" s="99" t="s">
        <v>7</v>
      </c>
      <c r="B9" s="234" t="s">
        <v>56</v>
      </c>
      <c r="C9" s="162" t="s">
        <v>69</v>
      </c>
      <c r="D9" s="136">
        <v>159</v>
      </c>
      <c r="E9" s="104">
        <v>248</v>
      </c>
      <c r="F9" s="104">
        <v>221</v>
      </c>
      <c r="G9" s="105">
        <v>243</v>
      </c>
      <c r="H9" s="106">
        <f t="shared" si="0"/>
        <v>871</v>
      </c>
      <c r="I9" s="107"/>
      <c r="J9" s="108"/>
      <c r="K9" s="146">
        <f t="shared" si="3"/>
        <v>217.75</v>
      </c>
      <c r="L9" s="154">
        <f t="shared" si="1"/>
        <v>217.75</v>
      </c>
      <c r="M9" s="107"/>
      <c r="N9" s="190"/>
      <c r="O9" s="191">
        <f t="shared" si="4"/>
        <v>145.16666666666666</v>
      </c>
      <c r="P9" s="108"/>
      <c r="Q9" s="108"/>
      <c r="R9" s="108"/>
      <c r="S9" s="108"/>
      <c r="T9" s="108"/>
      <c r="U9" s="108"/>
      <c r="V9" s="108"/>
      <c r="W9" s="108"/>
      <c r="X9" s="192"/>
      <c r="Y9" s="193"/>
      <c r="Z9" s="194">
        <f t="shared" si="5"/>
        <v>145.16666666666666</v>
      </c>
      <c r="AA9" s="195">
        <f t="shared" si="2"/>
        <v>217.75</v>
      </c>
      <c r="AB9" s="162">
        <v>27</v>
      </c>
      <c r="AC9" s="1"/>
      <c r="AD9" s="1"/>
      <c r="AE9" s="1"/>
    </row>
    <row r="10" spans="1:31" ht="15.75">
      <c r="A10" s="99" t="s">
        <v>8</v>
      </c>
      <c r="B10" s="232" t="s">
        <v>58</v>
      </c>
      <c r="C10" s="70" t="s">
        <v>69</v>
      </c>
      <c r="D10" s="134">
        <v>245</v>
      </c>
      <c r="E10" s="71">
        <v>207</v>
      </c>
      <c r="F10" s="71">
        <v>185</v>
      </c>
      <c r="G10" s="72">
        <v>221</v>
      </c>
      <c r="H10" s="73">
        <f t="shared" si="0"/>
        <v>858</v>
      </c>
      <c r="I10" s="74"/>
      <c r="J10" s="38"/>
      <c r="K10" s="144">
        <f t="shared" si="3"/>
        <v>214.5</v>
      </c>
      <c r="L10" s="152">
        <f t="shared" si="1"/>
        <v>214.5</v>
      </c>
      <c r="M10" s="74"/>
      <c r="N10" s="75"/>
      <c r="O10" s="181">
        <f t="shared" si="4"/>
        <v>143</v>
      </c>
      <c r="P10" s="38"/>
      <c r="Q10" s="38"/>
      <c r="R10" s="38"/>
      <c r="S10" s="38"/>
      <c r="T10" s="38"/>
      <c r="U10" s="38"/>
      <c r="V10" s="38"/>
      <c r="W10" s="38"/>
      <c r="X10" s="39"/>
      <c r="Y10" s="77"/>
      <c r="Z10" s="182">
        <f t="shared" si="5"/>
        <v>143</v>
      </c>
      <c r="AA10" s="166">
        <f t="shared" si="2"/>
        <v>214.5</v>
      </c>
      <c r="AB10" s="70">
        <v>26</v>
      </c>
      <c r="AC10" s="1"/>
      <c r="AD10" s="1"/>
      <c r="AE10" s="1"/>
    </row>
    <row r="11" spans="1:31" ht="16.5" thickBot="1">
      <c r="A11" s="99" t="s">
        <v>9</v>
      </c>
      <c r="B11" s="231" t="s">
        <v>55</v>
      </c>
      <c r="C11" s="91" t="s">
        <v>70</v>
      </c>
      <c r="D11" s="133">
        <v>219</v>
      </c>
      <c r="E11" s="93">
        <v>222</v>
      </c>
      <c r="F11" s="93">
        <v>197</v>
      </c>
      <c r="G11" s="94">
        <v>220</v>
      </c>
      <c r="H11" s="95">
        <f t="shared" si="0"/>
        <v>858</v>
      </c>
      <c r="I11" s="96"/>
      <c r="J11" s="97"/>
      <c r="K11" s="143">
        <f t="shared" si="3"/>
        <v>214.5</v>
      </c>
      <c r="L11" s="151">
        <f t="shared" si="1"/>
        <v>214.5</v>
      </c>
      <c r="M11" s="52"/>
      <c r="N11" s="53"/>
      <c r="O11" s="158">
        <f t="shared" si="4"/>
        <v>143</v>
      </c>
      <c r="P11" s="30"/>
      <c r="Q11" s="30"/>
      <c r="R11" s="30"/>
      <c r="S11" s="30"/>
      <c r="T11" s="30"/>
      <c r="U11" s="30"/>
      <c r="V11" s="30"/>
      <c r="W11" s="30"/>
      <c r="X11" s="31"/>
      <c r="Y11" s="55"/>
      <c r="Z11" s="168">
        <f t="shared" si="5"/>
        <v>143</v>
      </c>
      <c r="AA11" s="164">
        <f t="shared" si="2"/>
        <v>214.5</v>
      </c>
      <c r="AB11" s="57">
        <v>24</v>
      </c>
      <c r="AC11" s="1"/>
      <c r="AD11" s="1"/>
      <c r="AE11" s="1"/>
    </row>
    <row r="12" spans="1:31" ht="16.5" thickBot="1">
      <c r="A12" s="99" t="s">
        <v>10</v>
      </c>
      <c r="B12" s="235" t="s">
        <v>78</v>
      </c>
      <c r="C12" s="196" t="s">
        <v>70</v>
      </c>
      <c r="D12" s="138">
        <v>175</v>
      </c>
      <c r="E12" s="113">
        <v>235</v>
      </c>
      <c r="F12" s="113">
        <v>220</v>
      </c>
      <c r="G12" s="114">
        <v>207</v>
      </c>
      <c r="H12" s="115">
        <f t="shared" si="0"/>
        <v>837</v>
      </c>
      <c r="I12" s="116"/>
      <c r="J12" s="117"/>
      <c r="K12" s="148">
        <f t="shared" si="3"/>
        <v>209.25</v>
      </c>
      <c r="L12" s="156">
        <f t="shared" si="1"/>
        <v>209.25</v>
      </c>
      <c r="M12" s="96"/>
      <c r="N12" s="98"/>
      <c r="O12" s="183">
        <f t="shared" si="4"/>
        <v>139.5</v>
      </c>
      <c r="P12" s="197"/>
      <c r="Q12" s="197"/>
      <c r="R12" s="197"/>
      <c r="S12" s="197"/>
      <c r="T12" s="197"/>
      <c r="U12" s="197"/>
      <c r="V12" s="197"/>
      <c r="W12" s="197"/>
      <c r="X12" s="198"/>
      <c r="Y12" s="199"/>
      <c r="Z12" s="186">
        <f t="shared" si="5"/>
        <v>139.5</v>
      </c>
      <c r="AA12" s="187">
        <f t="shared" si="2"/>
        <v>209.25</v>
      </c>
      <c r="AB12" s="91">
        <v>23</v>
      </c>
      <c r="AC12" s="228"/>
      <c r="AD12" s="1"/>
      <c r="AE12" s="1"/>
    </row>
    <row r="13" spans="1:31" ht="15.75">
      <c r="A13" s="99" t="s">
        <v>11</v>
      </c>
      <c r="B13" s="236" t="s">
        <v>64</v>
      </c>
      <c r="C13" s="70" t="s">
        <v>70</v>
      </c>
      <c r="D13" s="135">
        <v>209</v>
      </c>
      <c r="E13" s="100">
        <v>231</v>
      </c>
      <c r="F13" s="100">
        <v>181</v>
      </c>
      <c r="G13" s="101">
        <v>211</v>
      </c>
      <c r="H13" s="102">
        <f t="shared" si="0"/>
        <v>832</v>
      </c>
      <c r="I13" s="103"/>
      <c r="J13" s="44"/>
      <c r="K13" s="145">
        <f t="shared" si="3"/>
        <v>208</v>
      </c>
      <c r="L13" s="153">
        <f t="shared" si="1"/>
        <v>208</v>
      </c>
      <c r="M13" s="103"/>
      <c r="N13" s="75"/>
      <c r="O13" s="181">
        <f t="shared" si="4"/>
        <v>138.66666666666666</v>
      </c>
      <c r="P13" s="38"/>
      <c r="Q13" s="38"/>
      <c r="R13" s="38"/>
      <c r="S13" s="38"/>
      <c r="T13" s="38"/>
      <c r="U13" s="38"/>
      <c r="V13" s="38"/>
      <c r="W13" s="38"/>
      <c r="X13" s="39"/>
      <c r="Y13" s="77"/>
      <c r="Z13" s="182">
        <f t="shared" si="5"/>
        <v>138.66666666666666</v>
      </c>
      <c r="AA13" s="166">
        <f t="shared" si="2"/>
        <v>208</v>
      </c>
      <c r="AB13" s="70">
        <v>18</v>
      </c>
      <c r="AC13" s="1"/>
      <c r="AD13" s="1"/>
      <c r="AE13" s="1"/>
    </row>
    <row r="14" spans="1:31" ht="15.75">
      <c r="A14" s="99" t="s">
        <v>12</v>
      </c>
      <c r="B14" s="237" t="s">
        <v>76</v>
      </c>
      <c r="C14" s="78" t="s">
        <v>69</v>
      </c>
      <c r="D14" s="200">
        <v>218</v>
      </c>
      <c r="E14" s="201">
        <v>212</v>
      </c>
      <c r="F14" s="201">
        <v>234</v>
      </c>
      <c r="G14" s="202">
        <v>165</v>
      </c>
      <c r="H14" s="203">
        <f t="shared" si="0"/>
        <v>829</v>
      </c>
      <c r="I14" s="204"/>
      <c r="J14" s="205"/>
      <c r="K14" s="206">
        <f t="shared" si="3"/>
        <v>207.25</v>
      </c>
      <c r="L14" s="207">
        <f t="shared" si="1"/>
        <v>207.25</v>
      </c>
      <c r="M14" s="208"/>
      <c r="N14" s="209"/>
      <c r="O14" s="188">
        <f t="shared" si="4"/>
        <v>138.16666666666666</v>
      </c>
      <c r="P14" s="34"/>
      <c r="Q14" s="34"/>
      <c r="R14" s="34"/>
      <c r="S14" s="34"/>
      <c r="T14" s="34"/>
      <c r="U14" s="34"/>
      <c r="V14" s="34"/>
      <c r="W14" s="34"/>
      <c r="X14" s="35"/>
      <c r="Y14" s="66"/>
      <c r="Z14" s="189">
        <f t="shared" si="5"/>
        <v>138.16666666666666</v>
      </c>
      <c r="AA14" s="210">
        <f t="shared" si="2"/>
        <v>207.25</v>
      </c>
      <c r="AB14" s="211">
        <v>31</v>
      </c>
      <c r="AC14" s="1"/>
      <c r="AD14" s="1"/>
      <c r="AE14" s="1"/>
    </row>
    <row r="15" spans="1:31" ht="15.75">
      <c r="A15" s="240" t="s">
        <v>13</v>
      </c>
      <c r="B15" s="241" t="s">
        <v>75</v>
      </c>
      <c r="C15" s="252" t="s">
        <v>69</v>
      </c>
      <c r="D15" s="137">
        <v>226</v>
      </c>
      <c r="E15" s="119">
        <v>171</v>
      </c>
      <c r="F15" s="119">
        <v>202</v>
      </c>
      <c r="G15" s="120">
        <v>222</v>
      </c>
      <c r="H15" s="121">
        <f t="shared" si="0"/>
        <v>821</v>
      </c>
      <c r="I15" s="122"/>
      <c r="J15" s="123"/>
      <c r="K15" s="147">
        <f t="shared" si="3"/>
        <v>205.25</v>
      </c>
      <c r="L15" s="155">
        <f t="shared" si="1"/>
        <v>205.25</v>
      </c>
      <c r="M15" s="122"/>
      <c r="N15" s="243"/>
      <c r="O15" s="244">
        <f t="shared" si="4"/>
        <v>136.83333333333334</v>
      </c>
      <c r="P15" s="123"/>
      <c r="Q15" s="123"/>
      <c r="R15" s="123"/>
      <c r="S15" s="123"/>
      <c r="T15" s="123"/>
      <c r="U15" s="123"/>
      <c r="V15" s="123"/>
      <c r="W15" s="123"/>
      <c r="X15" s="245"/>
      <c r="Y15" s="246"/>
      <c r="Z15" s="247">
        <f t="shared" si="5"/>
        <v>136.83333333333334</v>
      </c>
      <c r="AA15" s="248">
        <f t="shared" si="2"/>
        <v>205.25</v>
      </c>
      <c r="AB15" s="242">
        <v>29</v>
      </c>
      <c r="AC15" s="1"/>
      <c r="AD15" s="1"/>
      <c r="AE15" s="1"/>
    </row>
    <row r="16" spans="1:31" ht="15.75">
      <c r="A16" s="239" t="s">
        <v>14</v>
      </c>
      <c r="B16" s="235" t="s">
        <v>71</v>
      </c>
      <c r="C16" s="70" t="s">
        <v>70</v>
      </c>
      <c r="D16" s="138">
        <v>201</v>
      </c>
      <c r="E16" s="113">
        <v>219</v>
      </c>
      <c r="F16" s="113">
        <v>165</v>
      </c>
      <c r="G16" s="114">
        <v>224</v>
      </c>
      <c r="H16" s="115">
        <f t="shared" si="0"/>
        <v>809</v>
      </c>
      <c r="I16" s="116"/>
      <c r="J16" s="117"/>
      <c r="K16" s="148">
        <f t="shared" si="3"/>
        <v>202.25</v>
      </c>
      <c r="L16" s="156">
        <f t="shared" si="1"/>
        <v>202.25</v>
      </c>
      <c r="M16" s="116"/>
      <c r="N16" s="212"/>
      <c r="O16" s="213"/>
      <c r="P16" s="44"/>
      <c r="Q16" s="44"/>
      <c r="R16" s="44"/>
      <c r="S16" s="44"/>
      <c r="T16" s="44"/>
      <c r="U16" s="44"/>
      <c r="V16" s="44"/>
      <c r="W16" s="44"/>
      <c r="X16" s="176"/>
      <c r="Y16" s="214"/>
      <c r="Z16" s="215"/>
      <c r="AA16" s="216">
        <f t="shared" si="2"/>
        <v>202.25</v>
      </c>
      <c r="AB16" s="215">
        <v>25</v>
      </c>
      <c r="AC16" s="1"/>
      <c r="AD16" s="1"/>
      <c r="AE16" s="1"/>
    </row>
    <row r="17" spans="1:31" ht="15.75">
      <c r="A17" s="172" t="s">
        <v>15</v>
      </c>
      <c r="B17" s="236" t="s">
        <v>65</v>
      </c>
      <c r="C17" s="78" t="s">
        <v>69</v>
      </c>
      <c r="D17" s="135">
        <v>147</v>
      </c>
      <c r="E17" s="100">
        <v>207</v>
      </c>
      <c r="F17" s="100">
        <v>224</v>
      </c>
      <c r="G17" s="101">
        <v>223</v>
      </c>
      <c r="H17" s="102">
        <f t="shared" si="0"/>
        <v>801</v>
      </c>
      <c r="I17" s="103"/>
      <c r="J17" s="44"/>
      <c r="K17" s="145">
        <f t="shared" si="3"/>
        <v>200.25</v>
      </c>
      <c r="L17" s="153">
        <f t="shared" si="1"/>
        <v>200.25</v>
      </c>
      <c r="M17" s="103"/>
      <c r="N17" s="64"/>
      <c r="O17" s="65"/>
      <c r="P17" s="34"/>
      <c r="Q17" s="34"/>
      <c r="R17" s="34"/>
      <c r="S17" s="34"/>
      <c r="T17" s="34"/>
      <c r="U17" s="34"/>
      <c r="V17" s="34"/>
      <c r="W17" s="34"/>
      <c r="X17" s="35"/>
      <c r="Y17" s="66"/>
      <c r="Z17" s="78"/>
      <c r="AA17" s="165">
        <f t="shared" si="2"/>
        <v>200.25</v>
      </c>
      <c r="AB17" s="78">
        <v>22</v>
      </c>
      <c r="AC17" s="1"/>
      <c r="AD17" s="1"/>
      <c r="AE17" s="1"/>
    </row>
    <row r="18" spans="1:31" ht="15.75">
      <c r="A18" s="112" t="s">
        <v>22</v>
      </c>
      <c r="B18" s="234" t="s">
        <v>77</v>
      </c>
      <c r="C18" s="162" t="s">
        <v>69</v>
      </c>
      <c r="D18" s="136">
        <v>144</v>
      </c>
      <c r="E18" s="104">
        <v>191</v>
      </c>
      <c r="F18" s="104">
        <v>252</v>
      </c>
      <c r="G18" s="105">
        <v>187</v>
      </c>
      <c r="H18" s="106">
        <f t="shared" si="0"/>
        <v>774</v>
      </c>
      <c r="I18" s="107"/>
      <c r="J18" s="108"/>
      <c r="K18" s="146">
        <f t="shared" si="3"/>
        <v>193.5</v>
      </c>
      <c r="L18" s="154">
        <f t="shared" si="1"/>
        <v>193.5</v>
      </c>
      <c r="M18" s="109"/>
      <c r="N18" s="218"/>
      <c r="O18" s="219"/>
      <c r="P18" s="220"/>
      <c r="Q18" s="220"/>
      <c r="R18" s="220"/>
      <c r="S18" s="220"/>
      <c r="T18" s="220"/>
      <c r="U18" s="220"/>
      <c r="V18" s="220"/>
      <c r="W18" s="220"/>
      <c r="X18" s="221"/>
      <c r="Y18" s="222"/>
      <c r="Z18" s="162"/>
      <c r="AA18" s="195">
        <f t="shared" si="2"/>
        <v>193.5</v>
      </c>
      <c r="AB18" s="162">
        <v>21</v>
      </c>
      <c r="AC18" s="1"/>
      <c r="AD18" s="1"/>
      <c r="AE18" s="1"/>
    </row>
    <row r="19" spans="1:31" ht="15.75">
      <c r="A19" s="172" t="s">
        <v>23</v>
      </c>
      <c r="B19" s="232" t="s">
        <v>52</v>
      </c>
      <c r="C19" s="69" t="s">
        <v>69</v>
      </c>
      <c r="D19" s="134">
        <v>199</v>
      </c>
      <c r="E19" s="71">
        <v>187</v>
      </c>
      <c r="F19" s="71">
        <v>158</v>
      </c>
      <c r="G19" s="72">
        <v>213</v>
      </c>
      <c r="H19" s="73">
        <f t="shared" si="0"/>
        <v>757</v>
      </c>
      <c r="I19" s="74"/>
      <c r="J19" s="38"/>
      <c r="K19" s="144">
        <f t="shared" si="3"/>
        <v>189.25</v>
      </c>
      <c r="L19" s="152">
        <f t="shared" si="1"/>
        <v>189.25</v>
      </c>
      <c r="M19" s="74"/>
      <c r="N19" s="75"/>
      <c r="O19" s="76"/>
      <c r="P19" s="38"/>
      <c r="Q19" s="38"/>
      <c r="R19" s="38"/>
      <c r="S19" s="38"/>
      <c r="T19" s="38"/>
      <c r="U19" s="38"/>
      <c r="V19" s="38"/>
      <c r="W19" s="38"/>
      <c r="X19" s="39"/>
      <c r="Y19" s="77"/>
      <c r="Z19" s="70"/>
      <c r="AA19" s="166">
        <f t="shared" si="2"/>
        <v>189.25</v>
      </c>
      <c r="AB19" s="70">
        <v>20</v>
      </c>
      <c r="AC19" s="1"/>
      <c r="AD19" s="1"/>
      <c r="AE19" s="1"/>
    </row>
    <row r="20" spans="1:31" ht="15.75">
      <c r="A20" s="172" t="s">
        <v>24</v>
      </c>
      <c r="B20" s="233" t="s">
        <v>68</v>
      </c>
      <c r="C20" s="78" t="s">
        <v>73</v>
      </c>
      <c r="D20" s="139">
        <v>170</v>
      </c>
      <c r="E20" s="60">
        <v>160</v>
      </c>
      <c r="F20" s="60">
        <v>244</v>
      </c>
      <c r="G20" s="61">
        <v>160</v>
      </c>
      <c r="H20" s="62">
        <f t="shared" si="0"/>
        <v>734</v>
      </c>
      <c r="I20" s="63"/>
      <c r="J20" s="34"/>
      <c r="K20" s="149">
        <f t="shared" si="3"/>
        <v>183.5</v>
      </c>
      <c r="L20" s="157">
        <f t="shared" si="1"/>
        <v>183.5</v>
      </c>
      <c r="M20" s="63"/>
      <c r="N20" s="64"/>
      <c r="O20" s="65"/>
      <c r="P20" s="34"/>
      <c r="Q20" s="34"/>
      <c r="R20" s="34"/>
      <c r="S20" s="34"/>
      <c r="T20" s="34"/>
      <c r="U20" s="34"/>
      <c r="V20" s="34"/>
      <c r="W20" s="34"/>
      <c r="X20" s="35"/>
      <c r="Y20" s="66"/>
      <c r="Z20" s="78"/>
      <c r="AA20" s="165">
        <f t="shared" si="2"/>
        <v>183.5</v>
      </c>
      <c r="AB20" s="78">
        <v>19</v>
      </c>
      <c r="AC20" s="1"/>
      <c r="AD20" s="1"/>
      <c r="AE20" s="1"/>
    </row>
    <row r="21" spans="1:31" ht="15.75">
      <c r="A21" s="172" t="s">
        <v>25</v>
      </c>
      <c r="B21" s="234" t="s">
        <v>66</v>
      </c>
      <c r="C21" s="162" t="s">
        <v>69</v>
      </c>
      <c r="D21" s="136">
        <v>156</v>
      </c>
      <c r="E21" s="104">
        <v>201</v>
      </c>
      <c r="F21" s="104">
        <v>137</v>
      </c>
      <c r="G21" s="105">
        <v>227</v>
      </c>
      <c r="H21" s="106">
        <f t="shared" si="0"/>
        <v>721</v>
      </c>
      <c r="I21" s="107"/>
      <c r="J21" s="108"/>
      <c r="K21" s="146">
        <f t="shared" si="3"/>
        <v>180.25</v>
      </c>
      <c r="L21" s="154">
        <f t="shared" si="1"/>
        <v>180.25</v>
      </c>
      <c r="M21" s="109"/>
      <c r="N21" s="218"/>
      <c r="O21" s="225"/>
      <c r="P21" s="108"/>
      <c r="Q21" s="108"/>
      <c r="R21" s="108"/>
      <c r="S21" s="108"/>
      <c r="T21" s="108"/>
      <c r="U21" s="108"/>
      <c r="V21" s="108"/>
      <c r="W21" s="108"/>
      <c r="X21" s="192"/>
      <c r="Y21" s="193"/>
      <c r="Z21" s="226"/>
      <c r="AA21" s="217">
        <f t="shared" si="2"/>
        <v>180.25</v>
      </c>
      <c r="AB21" s="159">
        <v>34</v>
      </c>
      <c r="AC21" s="1"/>
      <c r="AD21" s="1"/>
      <c r="AE21" s="1"/>
    </row>
    <row r="22" spans="1:31" ht="15.75">
      <c r="A22" s="172" t="s">
        <v>26</v>
      </c>
      <c r="B22" s="232" t="s">
        <v>57</v>
      </c>
      <c r="C22" s="70" t="s">
        <v>69</v>
      </c>
      <c r="D22" s="134">
        <v>217</v>
      </c>
      <c r="E22" s="71">
        <v>133</v>
      </c>
      <c r="F22" s="71">
        <v>218</v>
      </c>
      <c r="G22" s="72">
        <v>145</v>
      </c>
      <c r="H22" s="73">
        <f t="shared" si="0"/>
        <v>713</v>
      </c>
      <c r="I22" s="74"/>
      <c r="J22" s="38"/>
      <c r="K22" s="144">
        <f t="shared" si="3"/>
        <v>178.25</v>
      </c>
      <c r="L22" s="152">
        <f t="shared" si="1"/>
        <v>178.25</v>
      </c>
      <c r="M22" s="74"/>
      <c r="N22" s="75"/>
      <c r="O22" s="76"/>
      <c r="P22" s="38"/>
      <c r="Q22" s="38"/>
      <c r="R22" s="38"/>
      <c r="S22" s="38"/>
      <c r="T22" s="38"/>
      <c r="U22" s="38"/>
      <c r="V22" s="38"/>
      <c r="W22" s="38"/>
      <c r="X22" s="39"/>
      <c r="Y22" s="77"/>
      <c r="Z22" s="223"/>
      <c r="AA22" s="224">
        <f t="shared" si="2"/>
        <v>178.25</v>
      </c>
      <c r="AB22" s="70">
        <v>32</v>
      </c>
      <c r="AC22" s="1"/>
      <c r="AD22" s="1"/>
      <c r="AE22" s="1"/>
    </row>
    <row r="23" spans="1:31" ht="15.75">
      <c r="A23" s="171" t="s">
        <v>27</v>
      </c>
      <c r="B23" s="233" t="s">
        <v>74</v>
      </c>
      <c r="C23" s="227" t="s">
        <v>69</v>
      </c>
      <c r="D23" s="139">
        <v>214</v>
      </c>
      <c r="E23" s="60">
        <v>164</v>
      </c>
      <c r="F23" s="60">
        <v>190</v>
      </c>
      <c r="G23" s="61">
        <v>139</v>
      </c>
      <c r="H23" s="62">
        <f t="shared" si="0"/>
        <v>707</v>
      </c>
      <c r="I23" s="63"/>
      <c r="J23" s="34"/>
      <c r="K23" s="149">
        <f t="shared" si="3"/>
        <v>176.75</v>
      </c>
      <c r="L23" s="157">
        <f t="shared" si="1"/>
        <v>176.75</v>
      </c>
      <c r="M23" s="63"/>
      <c r="N23" s="64"/>
      <c r="O23" s="87"/>
      <c r="P23" s="88"/>
      <c r="Q23" s="88"/>
      <c r="R23" s="88"/>
      <c r="S23" s="88"/>
      <c r="T23" s="88"/>
      <c r="U23" s="88"/>
      <c r="V23" s="88"/>
      <c r="W23" s="88"/>
      <c r="X23" s="89"/>
      <c r="Y23" s="90"/>
      <c r="Z23" s="169"/>
      <c r="AA23" s="165">
        <f t="shared" si="2"/>
        <v>176.75</v>
      </c>
      <c r="AB23" s="211">
        <v>30</v>
      </c>
      <c r="AC23" s="1"/>
      <c r="AD23" s="1"/>
      <c r="AE23" s="1"/>
    </row>
    <row r="24" spans="1:31" ht="15.75">
      <c r="A24" s="172" t="s">
        <v>28</v>
      </c>
      <c r="B24" s="234" t="s">
        <v>18</v>
      </c>
      <c r="C24" s="159" t="s">
        <v>69</v>
      </c>
      <c r="D24" s="136">
        <v>242</v>
      </c>
      <c r="E24" s="104">
        <v>206</v>
      </c>
      <c r="F24" s="104">
        <v>93</v>
      </c>
      <c r="G24" s="105">
        <v>130</v>
      </c>
      <c r="H24" s="106">
        <f t="shared" si="0"/>
        <v>671</v>
      </c>
      <c r="I24" s="107"/>
      <c r="J24" s="108"/>
      <c r="K24" s="146">
        <f t="shared" si="3"/>
        <v>167.75</v>
      </c>
      <c r="L24" s="154">
        <f t="shared" si="1"/>
        <v>167.75</v>
      </c>
      <c r="M24" s="109"/>
      <c r="N24" s="218"/>
      <c r="O24" s="225"/>
      <c r="P24" s="108"/>
      <c r="Q24" s="108"/>
      <c r="R24" s="108"/>
      <c r="S24" s="108"/>
      <c r="T24" s="108"/>
      <c r="U24" s="108"/>
      <c r="V24" s="108"/>
      <c r="W24" s="108"/>
      <c r="X24" s="192"/>
      <c r="Y24" s="193"/>
      <c r="Z24" s="226"/>
      <c r="AA24" s="217">
        <f t="shared" si="2"/>
        <v>167.75</v>
      </c>
      <c r="AB24" s="162">
        <v>28</v>
      </c>
      <c r="AC24" s="1"/>
      <c r="AD24" s="1"/>
      <c r="AE24" s="1"/>
    </row>
    <row r="25" spans="1:31" ht="15.75">
      <c r="A25" s="112" t="s">
        <v>29</v>
      </c>
      <c r="B25" s="232" t="s">
        <v>79</v>
      </c>
      <c r="C25" s="196" t="s">
        <v>73</v>
      </c>
      <c r="D25" s="134">
        <v>196</v>
      </c>
      <c r="E25" s="71">
        <v>161</v>
      </c>
      <c r="F25" s="71">
        <v>157</v>
      </c>
      <c r="G25" s="72">
        <v>156</v>
      </c>
      <c r="H25" s="73">
        <f t="shared" si="0"/>
        <v>670</v>
      </c>
      <c r="I25" s="74"/>
      <c r="J25" s="38"/>
      <c r="K25" s="144">
        <f t="shared" si="3"/>
        <v>167.5</v>
      </c>
      <c r="L25" s="152">
        <f t="shared" si="1"/>
        <v>167.5</v>
      </c>
      <c r="M25" s="74"/>
      <c r="N25" s="75"/>
      <c r="O25" s="76"/>
      <c r="P25" s="38"/>
      <c r="Q25" s="38"/>
      <c r="R25" s="38"/>
      <c r="S25" s="38"/>
      <c r="T25" s="38"/>
      <c r="U25" s="38"/>
      <c r="V25" s="38"/>
      <c r="W25" s="38"/>
      <c r="X25" s="39"/>
      <c r="Y25" s="77"/>
      <c r="Z25" s="70"/>
      <c r="AA25" s="166">
        <f t="shared" si="2"/>
        <v>167.5</v>
      </c>
      <c r="AB25" s="70">
        <v>17</v>
      </c>
      <c r="AC25" s="1"/>
      <c r="AD25" s="1"/>
      <c r="AE25" s="1"/>
    </row>
    <row r="26" spans="1:31" ht="15.75">
      <c r="A26" s="172" t="s">
        <v>47</v>
      </c>
      <c r="B26" s="233" t="s">
        <v>50</v>
      </c>
      <c r="C26" s="215" t="s">
        <v>69</v>
      </c>
      <c r="D26" s="139">
        <v>119</v>
      </c>
      <c r="E26" s="60">
        <v>222</v>
      </c>
      <c r="F26" s="60">
        <v>138</v>
      </c>
      <c r="G26" s="61">
        <v>156</v>
      </c>
      <c r="H26" s="62">
        <f t="shared" si="0"/>
        <v>635</v>
      </c>
      <c r="I26" s="63"/>
      <c r="J26" s="34"/>
      <c r="K26" s="149">
        <f t="shared" si="3"/>
        <v>158.75</v>
      </c>
      <c r="L26" s="157">
        <f t="shared" si="1"/>
        <v>158.75</v>
      </c>
      <c r="M26" s="63"/>
      <c r="N26" s="64"/>
      <c r="O26" s="65"/>
      <c r="P26" s="34"/>
      <c r="Q26" s="34"/>
      <c r="R26" s="34"/>
      <c r="S26" s="34"/>
      <c r="T26" s="34"/>
      <c r="U26" s="34"/>
      <c r="V26" s="34"/>
      <c r="W26" s="34"/>
      <c r="X26" s="35"/>
      <c r="Y26" s="66"/>
      <c r="Z26" s="211"/>
      <c r="AA26" s="165">
        <f t="shared" si="2"/>
        <v>158.75</v>
      </c>
      <c r="AB26" s="215">
        <v>16</v>
      </c>
      <c r="AC26" s="1"/>
      <c r="AD26" s="1"/>
      <c r="AE26" s="1"/>
    </row>
    <row r="27" spans="1:31" ht="15.75">
      <c r="A27" s="249" t="s">
        <v>32</v>
      </c>
      <c r="B27" s="241" t="s">
        <v>67</v>
      </c>
      <c r="C27" s="242" t="s">
        <v>73</v>
      </c>
      <c r="D27" s="137">
        <v>149</v>
      </c>
      <c r="E27" s="119">
        <v>162</v>
      </c>
      <c r="F27" s="119">
        <v>156</v>
      </c>
      <c r="G27" s="120">
        <v>167</v>
      </c>
      <c r="H27" s="121">
        <f t="shared" si="0"/>
        <v>634</v>
      </c>
      <c r="I27" s="122"/>
      <c r="J27" s="123"/>
      <c r="K27" s="147">
        <f t="shared" si="3"/>
        <v>158.5</v>
      </c>
      <c r="L27" s="155">
        <f t="shared" si="1"/>
        <v>158.5</v>
      </c>
      <c r="M27" s="122"/>
      <c r="N27" s="243"/>
      <c r="O27" s="250"/>
      <c r="P27" s="123"/>
      <c r="Q27" s="123"/>
      <c r="R27" s="123"/>
      <c r="S27" s="123"/>
      <c r="T27" s="123"/>
      <c r="U27" s="123"/>
      <c r="V27" s="123"/>
      <c r="W27" s="123"/>
      <c r="X27" s="245"/>
      <c r="Y27" s="246"/>
      <c r="Z27" s="242"/>
      <c r="AA27" s="251">
        <f t="shared" si="2"/>
        <v>158.5</v>
      </c>
      <c r="AB27" s="252">
        <v>15</v>
      </c>
      <c r="AC27" s="1"/>
      <c r="AD27" s="1"/>
      <c r="AE27" s="1"/>
    </row>
    <row r="28" spans="1:31" ht="15.75">
      <c r="A28" s="174" t="s">
        <v>30</v>
      </c>
      <c r="B28" s="235" t="s">
        <v>72</v>
      </c>
      <c r="C28" s="69" t="s">
        <v>69</v>
      </c>
      <c r="D28" s="138">
        <v>144</v>
      </c>
      <c r="E28" s="113">
        <v>125</v>
      </c>
      <c r="F28" s="113">
        <v>153</v>
      </c>
      <c r="G28" s="114">
        <v>167</v>
      </c>
      <c r="H28" s="73">
        <f t="shared" si="0"/>
        <v>589</v>
      </c>
      <c r="I28" s="116"/>
      <c r="J28" s="117"/>
      <c r="K28" s="118"/>
      <c r="L28" s="115"/>
      <c r="M28" s="124"/>
      <c r="N28" s="111"/>
      <c r="O28" s="76"/>
      <c r="P28" s="38"/>
      <c r="Q28" s="38"/>
      <c r="R28" s="38"/>
      <c r="S28" s="38"/>
      <c r="T28" s="38"/>
      <c r="U28" s="38"/>
      <c r="V28" s="38"/>
      <c r="W28" s="38"/>
      <c r="X28" s="39"/>
      <c r="Y28" s="77"/>
      <c r="Z28" s="70"/>
      <c r="AA28" s="166">
        <f t="shared" si="2"/>
        <v>147.25</v>
      </c>
      <c r="AB28" s="70">
        <v>14</v>
      </c>
      <c r="AC28" s="1"/>
      <c r="AD28" s="1"/>
      <c r="AE28" s="1"/>
    </row>
    <row r="29" spans="1:31" ht="15.75">
      <c r="A29" s="110" t="s">
        <v>31</v>
      </c>
      <c r="B29" s="232"/>
      <c r="C29" s="57"/>
      <c r="D29" s="134"/>
      <c r="E29" s="71"/>
      <c r="F29" s="71"/>
      <c r="G29" s="72"/>
      <c r="H29" s="73">
        <f t="shared" si="0"/>
        <v>0</v>
      </c>
      <c r="I29" s="74"/>
      <c r="J29" s="38"/>
      <c r="K29" s="75"/>
      <c r="L29" s="73"/>
      <c r="M29" s="74"/>
      <c r="N29" s="53"/>
      <c r="O29" s="58"/>
      <c r="P29" s="27"/>
      <c r="Q29" s="27"/>
      <c r="R29" s="27"/>
      <c r="S29" s="27"/>
      <c r="T29" s="27"/>
      <c r="U29" s="27"/>
      <c r="V29" s="27"/>
      <c r="W29" s="27"/>
      <c r="X29" s="28"/>
      <c r="Y29" s="59"/>
      <c r="Z29" s="57"/>
      <c r="AA29" s="164" t="e">
        <f t="shared" si="2"/>
        <v>#DIV/0!</v>
      </c>
      <c r="AB29" s="57">
        <v>13</v>
      </c>
      <c r="AC29" s="1"/>
      <c r="AD29" s="1"/>
      <c r="AE29" s="1"/>
    </row>
    <row r="30" spans="1:31" ht="15.75">
      <c r="A30" s="110" t="s">
        <v>33</v>
      </c>
      <c r="B30" s="231"/>
      <c r="C30" s="78"/>
      <c r="D30" s="133"/>
      <c r="E30" s="93"/>
      <c r="F30" s="93"/>
      <c r="G30" s="94"/>
      <c r="H30" s="95">
        <f t="shared" si="0"/>
        <v>0</v>
      </c>
      <c r="I30" s="96"/>
      <c r="J30" s="97"/>
      <c r="K30" s="98"/>
      <c r="L30" s="95"/>
      <c r="M30" s="63"/>
      <c r="N30" s="64"/>
      <c r="O30" s="65"/>
      <c r="P30" s="34"/>
      <c r="Q30" s="34"/>
      <c r="R30" s="34"/>
      <c r="S30" s="34"/>
      <c r="T30" s="34"/>
      <c r="U30" s="34"/>
      <c r="V30" s="34"/>
      <c r="W30" s="34"/>
      <c r="X30" s="35"/>
      <c r="Y30" s="66"/>
      <c r="Z30" s="78"/>
      <c r="AA30" s="165" t="e">
        <f t="shared" si="2"/>
        <v>#DIV/0!</v>
      </c>
      <c r="AB30" s="78">
        <v>12</v>
      </c>
      <c r="AC30" s="1"/>
      <c r="AD30" s="1"/>
      <c r="AE30" s="1"/>
    </row>
    <row r="31" spans="1:31" ht="15.75">
      <c r="A31" s="173" t="s">
        <v>34</v>
      </c>
      <c r="B31" s="234"/>
      <c r="C31" s="57"/>
      <c r="D31" s="134"/>
      <c r="E31" s="71"/>
      <c r="F31" s="71"/>
      <c r="G31" s="72"/>
      <c r="H31" s="73">
        <f aca="true" t="shared" si="6" ref="H31:H43">SUM(D31,E31,F31,G31)</f>
        <v>0</v>
      </c>
      <c r="I31" s="74"/>
      <c r="J31" s="38"/>
      <c r="K31" s="75"/>
      <c r="L31" s="73"/>
      <c r="M31" s="52"/>
      <c r="N31" s="53"/>
      <c r="O31" s="58"/>
      <c r="P31" s="27"/>
      <c r="Q31" s="27"/>
      <c r="R31" s="27"/>
      <c r="S31" s="27"/>
      <c r="T31" s="27"/>
      <c r="U31" s="27"/>
      <c r="V31" s="27"/>
      <c r="W31" s="27"/>
      <c r="X31" s="28"/>
      <c r="Y31" s="59"/>
      <c r="Z31" s="57"/>
      <c r="AA31" s="164" t="e">
        <f t="shared" si="2"/>
        <v>#DIV/0!</v>
      </c>
      <c r="AB31" s="57">
        <v>11</v>
      </c>
      <c r="AC31" s="1"/>
      <c r="AD31" s="1"/>
      <c r="AE31" s="1"/>
    </row>
    <row r="32" spans="1:31" ht="15.75">
      <c r="A32" s="110" t="s">
        <v>35</v>
      </c>
      <c r="B32" s="234"/>
      <c r="C32" s="70"/>
      <c r="D32" s="132"/>
      <c r="E32" s="71"/>
      <c r="F32" s="71"/>
      <c r="G32" s="72"/>
      <c r="H32" s="73">
        <f t="shared" si="6"/>
        <v>0</v>
      </c>
      <c r="I32" s="74"/>
      <c r="J32" s="38"/>
      <c r="K32" s="75"/>
      <c r="L32" s="73"/>
      <c r="M32" s="74"/>
      <c r="N32" s="75"/>
      <c r="O32" s="76"/>
      <c r="P32" s="38"/>
      <c r="Q32" s="38"/>
      <c r="R32" s="38"/>
      <c r="S32" s="38"/>
      <c r="T32" s="38"/>
      <c r="U32" s="38"/>
      <c r="V32" s="38"/>
      <c r="W32" s="38"/>
      <c r="X32" s="39"/>
      <c r="Y32" s="77"/>
      <c r="Z32" s="70"/>
      <c r="AA32" s="166" t="e">
        <f t="shared" si="2"/>
        <v>#DIV/0!</v>
      </c>
      <c r="AB32" s="70">
        <v>10</v>
      </c>
      <c r="AC32" s="1"/>
      <c r="AD32" s="1"/>
      <c r="AE32" s="1"/>
    </row>
    <row r="33" spans="1:31" ht="15.75">
      <c r="A33" s="174" t="s">
        <v>36</v>
      </c>
      <c r="B33" s="232"/>
      <c r="C33" s="56"/>
      <c r="D33" s="132"/>
      <c r="E33" s="49"/>
      <c r="F33" s="49"/>
      <c r="G33" s="50"/>
      <c r="H33" s="51">
        <f t="shared" si="6"/>
        <v>0</v>
      </c>
      <c r="I33" s="52"/>
      <c r="J33" s="27"/>
      <c r="K33" s="68"/>
      <c r="L33" s="79"/>
      <c r="M33" s="67"/>
      <c r="N33" s="68"/>
      <c r="O33" s="54"/>
      <c r="P33" s="30"/>
      <c r="Q33" s="30"/>
      <c r="R33" s="30"/>
      <c r="S33" s="30"/>
      <c r="T33" s="30"/>
      <c r="U33" s="30"/>
      <c r="V33" s="30"/>
      <c r="W33" s="30"/>
      <c r="X33" s="31"/>
      <c r="Y33" s="55"/>
      <c r="Z33" s="56"/>
      <c r="AA33" s="164" t="e">
        <f t="shared" si="2"/>
        <v>#DIV/0!</v>
      </c>
      <c r="AB33" s="56">
        <v>9</v>
      </c>
      <c r="AC33" s="1"/>
      <c r="AD33" s="1"/>
      <c r="AE33" s="1"/>
    </row>
    <row r="34" spans="1:31" ht="15.75">
      <c r="A34" s="110" t="s">
        <v>37</v>
      </c>
      <c r="B34" s="230"/>
      <c r="C34" s="57"/>
      <c r="D34" s="132"/>
      <c r="E34" s="49"/>
      <c r="F34" s="49"/>
      <c r="G34" s="50"/>
      <c r="H34" s="51">
        <f t="shared" si="6"/>
        <v>0</v>
      </c>
      <c r="I34" s="52"/>
      <c r="J34" s="27"/>
      <c r="K34" s="53"/>
      <c r="L34" s="51"/>
      <c r="M34" s="52"/>
      <c r="N34" s="53"/>
      <c r="O34" s="58"/>
      <c r="P34" s="27"/>
      <c r="Q34" s="27"/>
      <c r="R34" s="27"/>
      <c r="S34" s="27"/>
      <c r="T34" s="27"/>
      <c r="U34" s="27"/>
      <c r="V34" s="27"/>
      <c r="W34" s="27"/>
      <c r="X34" s="28"/>
      <c r="Y34" s="59"/>
      <c r="Z34" s="57"/>
      <c r="AA34" s="164" t="e">
        <f t="shared" si="2"/>
        <v>#DIV/0!</v>
      </c>
      <c r="AB34" s="57">
        <v>8</v>
      </c>
      <c r="AC34" s="1"/>
      <c r="AD34" s="1"/>
      <c r="AE34" s="1"/>
    </row>
    <row r="35" spans="1:31" ht="15.75">
      <c r="A35" s="110" t="s">
        <v>38</v>
      </c>
      <c r="B35" s="230"/>
      <c r="C35" s="57"/>
      <c r="D35" s="132"/>
      <c r="E35" s="49"/>
      <c r="F35" s="49"/>
      <c r="G35" s="50"/>
      <c r="H35" s="51">
        <f t="shared" si="6"/>
        <v>0</v>
      </c>
      <c r="I35" s="52"/>
      <c r="J35" s="27"/>
      <c r="K35" s="53"/>
      <c r="L35" s="51"/>
      <c r="M35" s="52"/>
      <c r="N35" s="53"/>
      <c r="O35" s="58"/>
      <c r="P35" s="27"/>
      <c r="Q35" s="27"/>
      <c r="R35" s="27"/>
      <c r="S35" s="27"/>
      <c r="T35" s="27"/>
      <c r="U35" s="27"/>
      <c r="V35" s="27"/>
      <c r="W35" s="27"/>
      <c r="X35" s="28"/>
      <c r="Y35" s="59"/>
      <c r="Z35" s="57"/>
      <c r="AA35" s="164" t="e">
        <f t="shared" si="2"/>
        <v>#DIV/0!</v>
      </c>
      <c r="AB35" s="57">
        <v>7</v>
      </c>
      <c r="AC35" s="1"/>
      <c r="AD35" s="1"/>
      <c r="AE35" s="1"/>
    </row>
    <row r="36" spans="1:31" ht="15.75">
      <c r="A36" s="110" t="s">
        <v>39</v>
      </c>
      <c r="B36" s="230"/>
      <c r="C36" s="57"/>
      <c r="D36" s="132"/>
      <c r="E36" s="49"/>
      <c r="F36" s="49"/>
      <c r="G36" s="50"/>
      <c r="H36" s="51">
        <f t="shared" si="6"/>
        <v>0</v>
      </c>
      <c r="I36" s="52"/>
      <c r="J36" s="27"/>
      <c r="K36" s="53"/>
      <c r="L36" s="51"/>
      <c r="M36" s="52"/>
      <c r="N36" s="53"/>
      <c r="O36" s="58"/>
      <c r="P36" s="27"/>
      <c r="Q36" s="27"/>
      <c r="R36" s="27"/>
      <c r="S36" s="27"/>
      <c r="T36" s="27"/>
      <c r="U36" s="27"/>
      <c r="V36" s="27"/>
      <c r="W36" s="27"/>
      <c r="X36" s="28"/>
      <c r="Y36" s="59"/>
      <c r="Z36" s="57"/>
      <c r="AA36" s="164" t="e">
        <f t="shared" si="2"/>
        <v>#DIV/0!</v>
      </c>
      <c r="AB36" s="57">
        <v>6</v>
      </c>
      <c r="AC36" s="1"/>
      <c r="AD36" s="1"/>
      <c r="AE36" s="1"/>
    </row>
    <row r="37" spans="1:31" ht="15.75">
      <c r="A37" s="110" t="s">
        <v>40</v>
      </c>
      <c r="B37" s="233"/>
      <c r="C37" s="78"/>
      <c r="D37" s="139"/>
      <c r="E37" s="60"/>
      <c r="F37" s="60"/>
      <c r="G37" s="61"/>
      <c r="H37" s="62">
        <f t="shared" si="6"/>
        <v>0</v>
      </c>
      <c r="I37" s="63"/>
      <c r="J37" s="34"/>
      <c r="K37" s="64"/>
      <c r="L37" s="62"/>
      <c r="M37" s="63"/>
      <c r="N37" s="64"/>
      <c r="O37" s="65"/>
      <c r="P37" s="34"/>
      <c r="Q37" s="34"/>
      <c r="R37" s="34"/>
      <c r="S37" s="34"/>
      <c r="T37" s="34"/>
      <c r="U37" s="34"/>
      <c r="V37" s="34"/>
      <c r="W37" s="34"/>
      <c r="X37" s="35"/>
      <c r="Y37" s="66"/>
      <c r="Z37" s="78"/>
      <c r="AA37" s="165" t="e">
        <f t="shared" si="2"/>
        <v>#DIV/0!</v>
      </c>
      <c r="AB37" s="78">
        <v>5</v>
      </c>
      <c r="AC37" s="1"/>
      <c r="AD37" s="1"/>
      <c r="AE37" s="1"/>
    </row>
    <row r="38" spans="1:31" ht="15.75">
      <c r="A38" s="173" t="s">
        <v>41</v>
      </c>
      <c r="B38" s="230"/>
      <c r="C38" s="57"/>
      <c r="D38" s="132"/>
      <c r="E38" s="49"/>
      <c r="F38" s="49"/>
      <c r="G38" s="50"/>
      <c r="H38" s="51">
        <f t="shared" si="6"/>
        <v>0</v>
      </c>
      <c r="I38" s="52"/>
      <c r="J38" s="27"/>
      <c r="K38" s="53"/>
      <c r="L38" s="51"/>
      <c r="M38" s="52"/>
      <c r="N38" s="53"/>
      <c r="O38" s="58"/>
      <c r="P38" s="27"/>
      <c r="Q38" s="27"/>
      <c r="R38" s="27"/>
      <c r="S38" s="27"/>
      <c r="T38" s="27"/>
      <c r="U38" s="27"/>
      <c r="V38" s="27"/>
      <c r="W38" s="27"/>
      <c r="X38" s="28"/>
      <c r="Y38" s="59"/>
      <c r="Z38" s="57"/>
      <c r="AA38" s="164" t="e">
        <f t="shared" si="2"/>
        <v>#DIV/0!</v>
      </c>
      <c r="AB38" s="57">
        <v>4</v>
      </c>
      <c r="AC38" s="1"/>
      <c r="AD38" s="1"/>
      <c r="AE38" s="1"/>
    </row>
    <row r="39" spans="1:31" ht="15.75">
      <c r="A39" s="110" t="s">
        <v>42</v>
      </c>
      <c r="B39" s="232"/>
      <c r="C39" s="70"/>
      <c r="D39" s="134"/>
      <c r="E39" s="71"/>
      <c r="F39" s="71"/>
      <c r="G39" s="72"/>
      <c r="H39" s="73">
        <f t="shared" si="6"/>
        <v>0</v>
      </c>
      <c r="I39" s="74"/>
      <c r="J39" s="38"/>
      <c r="K39" s="75"/>
      <c r="L39" s="73"/>
      <c r="M39" s="74"/>
      <c r="N39" s="75"/>
      <c r="O39" s="76"/>
      <c r="P39" s="38"/>
      <c r="Q39" s="38"/>
      <c r="R39" s="38"/>
      <c r="S39" s="38"/>
      <c r="T39" s="38"/>
      <c r="U39" s="38"/>
      <c r="V39" s="38"/>
      <c r="W39" s="38"/>
      <c r="X39" s="39"/>
      <c r="Y39" s="77"/>
      <c r="Z39" s="70"/>
      <c r="AA39" s="166" t="e">
        <f t="shared" si="2"/>
        <v>#DIV/0!</v>
      </c>
      <c r="AB39" s="70">
        <v>3</v>
      </c>
      <c r="AC39" s="1"/>
      <c r="AD39" s="1"/>
      <c r="AE39" s="1"/>
    </row>
    <row r="40" spans="1:31" ht="15.75">
      <c r="A40" s="174" t="s">
        <v>43</v>
      </c>
      <c r="B40" s="230"/>
      <c r="C40" s="56"/>
      <c r="D40" s="132"/>
      <c r="E40" s="49"/>
      <c r="F40" s="49"/>
      <c r="G40" s="50"/>
      <c r="H40" s="51">
        <f t="shared" si="6"/>
        <v>0</v>
      </c>
      <c r="I40" s="52"/>
      <c r="J40" s="27"/>
      <c r="K40" s="68"/>
      <c r="L40" s="79"/>
      <c r="M40" s="67"/>
      <c r="N40" s="68"/>
      <c r="O40" s="54"/>
      <c r="P40" s="30"/>
      <c r="Q40" s="30"/>
      <c r="R40" s="30"/>
      <c r="S40" s="30"/>
      <c r="T40" s="30"/>
      <c r="U40" s="30"/>
      <c r="V40" s="30"/>
      <c r="W40" s="30"/>
      <c r="X40" s="31"/>
      <c r="Y40" s="55"/>
      <c r="Z40" s="56"/>
      <c r="AA40" s="164" t="e">
        <f t="shared" si="2"/>
        <v>#DIV/0!</v>
      </c>
      <c r="AB40" s="56">
        <v>2</v>
      </c>
      <c r="AC40" s="1"/>
      <c r="AD40" s="1"/>
      <c r="AE40" s="1"/>
    </row>
    <row r="41" spans="1:31" ht="15.75">
      <c r="A41" s="110" t="s">
        <v>44</v>
      </c>
      <c r="B41" s="230"/>
      <c r="C41" s="57"/>
      <c r="D41" s="132"/>
      <c r="E41" s="49"/>
      <c r="F41" s="49"/>
      <c r="G41" s="50"/>
      <c r="H41" s="51">
        <f t="shared" si="6"/>
        <v>0</v>
      </c>
      <c r="I41" s="52"/>
      <c r="J41" s="27"/>
      <c r="K41" s="53"/>
      <c r="L41" s="51"/>
      <c r="M41" s="52"/>
      <c r="N41" s="53"/>
      <c r="O41" s="58"/>
      <c r="P41" s="27"/>
      <c r="Q41" s="27"/>
      <c r="R41" s="27"/>
      <c r="S41" s="27"/>
      <c r="T41" s="27"/>
      <c r="U41" s="27"/>
      <c r="V41" s="27"/>
      <c r="W41" s="27"/>
      <c r="X41" s="28"/>
      <c r="Y41" s="59"/>
      <c r="Z41" s="57"/>
      <c r="AA41" s="164" t="e">
        <f t="shared" si="2"/>
        <v>#DIV/0!</v>
      </c>
      <c r="AB41" s="57">
        <v>1</v>
      </c>
      <c r="AC41" s="1"/>
      <c r="AD41" s="1"/>
      <c r="AE41" s="1"/>
    </row>
    <row r="42" spans="1:31" ht="15.75">
      <c r="A42" s="110" t="s">
        <v>45</v>
      </c>
      <c r="B42" s="230" t="s">
        <v>53</v>
      </c>
      <c r="C42" s="70" t="s">
        <v>70</v>
      </c>
      <c r="D42" s="132">
        <v>290</v>
      </c>
      <c r="E42" s="49">
        <v>266</v>
      </c>
      <c r="F42" s="49">
        <v>266</v>
      </c>
      <c r="G42" s="50">
        <v>264</v>
      </c>
      <c r="H42" s="51">
        <f>SUM(D42,E42,F42,G42)</f>
        <v>1086</v>
      </c>
      <c r="I42" s="52"/>
      <c r="J42" s="27"/>
      <c r="K42" s="53"/>
      <c r="L42" s="51"/>
      <c r="M42" s="52"/>
      <c r="N42" s="53"/>
      <c r="O42" s="58"/>
      <c r="P42" s="27"/>
      <c r="Q42" s="27"/>
      <c r="R42" s="27"/>
      <c r="S42" s="27"/>
      <c r="T42" s="27"/>
      <c r="U42" s="27"/>
      <c r="V42" s="27"/>
      <c r="W42" s="27"/>
      <c r="X42" s="28"/>
      <c r="Y42" s="59"/>
      <c r="Z42" s="57"/>
      <c r="AA42" s="164">
        <f t="shared" si="2"/>
        <v>271.5</v>
      </c>
      <c r="AB42" s="57">
        <v>1</v>
      </c>
      <c r="AC42" s="1"/>
      <c r="AD42" s="1"/>
      <c r="AE42" s="1"/>
    </row>
    <row r="43" spans="1:31" ht="16.5" thickBot="1">
      <c r="A43" s="175" t="s">
        <v>46</v>
      </c>
      <c r="B43" s="238"/>
      <c r="C43" s="86"/>
      <c r="D43" s="140"/>
      <c r="E43" s="80"/>
      <c r="F43" s="80"/>
      <c r="G43" s="81"/>
      <c r="H43" s="82">
        <f t="shared" si="6"/>
        <v>0</v>
      </c>
      <c r="I43" s="83"/>
      <c r="J43" s="84"/>
      <c r="K43" s="85"/>
      <c r="L43" s="82"/>
      <c r="M43" s="83"/>
      <c r="N43" s="85"/>
      <c r="O43" s="178"/>
      <c r="P43" s="84"/>
      <c r="Q43" s="84"/>
      <c r="R43" s="84"/>
      <c r="S43" s="84"/>
      <c r="T43" s="84"/>
      <c r="U43" s="84"/>
      <c r="V43" s="84"/>
      <c r="W43" s="84"/>
      <c r="X43" s="179"/>
      <c r="Y43" s="180"/>
      <c r="Z43" s="86"/>
      <c r="AA43" s="167" t="e">
        <f t="shared" si="2"/>
        <v>#DIV/0!</v>
      </c>
      <c r="AB43" s="86">
        <v>1</v>
      </c>
      <c r="AC43" s="1"/>
      <c r="AD43" s="1"/>
      <c r="AE43" s="1"/>
    </row>
  </sheetData>
  <mergeCells count="10">
    <mergeCell ref="A1:B1"/>
    <mergeCell ref="H2:H3"/>
    <mergeCell ref="I2:J3"/>
    <mergeCell ref="K2:K3"/>
    <mergeCell ref="AA2:AA3"/>
    <mergeCell ref="AB2:AB3"/>
    <mergeCell ref="L2:L3"/>
    <mergeCell ref="M2:N3"/>
    <mergeCell ref="O2:O3"/>
    <mergeCell ref="Z2:Z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workbookViewId="0" topLeftCell="A1">
      <selection activeCell="P1" sqref="P1:Y16384"/>
    </sheetView>
  </sheetViews>
  <sheetFormatPr defaultColWidth="9.140625" defaultRowHeight="12.75"/>
  <cols>
    <col min="1" max="1" width="6.140625" style="0" customWidth="1"/>
    <col min="2" max="2" width="21.57421875" style="0" customWidth="1"/>
    <col min="3" max="3" width="6.00390625" style="0" customWidth="1"/>
    <col min="4" max="8" width="6.57421875" style="0" customWidth="1"/>
    <col min="9" max="11" width="6.421875" style="0" customWidth="1"/>
    <col min="13" max="15" width="6.00390625" style="0" customWidth="1"/>
    <col min="16" max="25" width="0" style="0" hidden="1" customWidth="1"/>
  </cols>
  <sheetData>
    <row r="1" spans="1:30" ht="24" thickBot="1">
      <c r="A1" s="270" t="s">
        <v>60</v>
      </c>
      <c r="B1" s="270"/>
      <c r="C1" s="6"/>
      <c r="D1" s="12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/>
      <c r="Z1" s="7"/>
      <c r="AA1" s="6"/>
      <c r="AB1" s="6"/>
      <c r="AC1" s="8"/>
      <c r="AD1" s="8"/>
    </row>
    <row r="2" spans="1:30" ht="12.75">
      <c r="A2" s="126" t="s">
        <v>0</v>
      </c>
      <c r="B2" s="125" t="s">
        <v>16</v>
      </c>
      <c r="C2" s="125"/>
      <c r="D2" s="129"/>
      <c r="E2" s="126" t="s">
        <v>19</v>
      </c>
      <c r="F2" s="129"/>
      <c r="G2" s="127"/>
      <c r="H2" s="271" t="s">
        <v>5</v>
      </c>
      <c r="I2" s="275" t="s">
        <v>20</v>
      </c>
      <c r="J2" s="160"/>
      <c r="K2" s="273" t="s">
        <v>61</v>
      </c>
      <c r="L2" s="271" t="s">
        <v>5</v>
      </c>
      <c r="M2" s="275" t="s">
        <v>21</v>
      </c>
      <c r="N2" s="282"/>
      <c r="O2" s="284" t="s">
        <v>62</v>
      </c>
      <c r="P2" s="16"/>
      <c r="Q2" s="16"/>
      <c r="R2" s="16"/>
      <c r="S2" s="16"/>
      <c r="T2" s="16"/>
      <c r="U2" s="16"/>
      <c r="V2" s="16"/>
      <c r="W2" s="16"/>
      <c r="X2" s="18"/>
      <c r="Y2" s="46"/>
      <c r="Z2" s="271" t="s">
        <v>5</v>
      </c>
      <c r="AA2" s="273" t="s">
        <v>48</v>
      </c>
      <c r="AB2" s="271" t="s">
        <v>49</v>
      </c>
      <c r="AC2" s="1"/>
      <c r="AD2" s="1" t="s">
        <v>51</v>
      </c>
    </row>
    <row r="3" spans="1:30" ht="12.75">
      <c r="A3" s="170"/>
      <c r="B3" s="229"/>
      <c r="C3" s="141"/>
      <c r="D3" s="130"/>
      <c r="E3" s="130"/>
      <c r="F3" s="130"/>
      <c r="G3" s="131"/>
      <c r="H3" s="272"/>
      <c r="I3" s="277"/>
      <c r="J3" s="161"/>
      <c r="K3" s="281"/>
      <c r="L3" s="272"/>
      <c r="M3" s="277"/>
      <c r="N3" s="283"/>
      <c r="O3" s="285"/>
      <c r="P3" s="9"/>
      <c r="Q3" s="9"/>
      <c r="R3" s="9"/>
      <c r="S3" s="9"/>
      <c r="T3" s="9"/>
      <c r="U3" s="9"/>
      <c r="V3" s="9"/>
      <c r="W3" s="9"/>
      <c r="X3" s="19"/>
      <c r="Y3" s="47"/>
      <c r="Z3" s="272"/>
      <c r="AA3" s="274"/>
      <c r="AB3" s="272"/>
      <c r="AC3" s="1"/>
      <c r="AD3" s="1"/>
    </row>
    <row r="4" spans="1:30" ht="15.75">
      <c r="A4" s="99" t="s">
        <v>1</v>
      </c>
      <c r="B4" s="230" t="s">
        <v>63</v>
      </c>
      <c r="C4" s="70" t="s">
        <v>69</v>
      </c>
      <c r="D4" s="132">
        <v>265</v>
      </c>
      <c r="E4" s="49">
        <v>261</v>
      </c>
      <c r="F4" s="49">
        <v>181</v>
      </c>
      <c r="G4" s="50">
        <v>266</v>
      </c>
      <c r="H4" s="51">
        <f aca="true" t="shared" si="0" ref="H4:H30">SUM(D4,E4,F4,G4)</f>
        <v>973</v>
      </c>
      <c r="I4" s="52"/>
      <c r="J4" s="27"/>
      <c r="K4" s="142">
        <f>H4/4</f>
        <v>243.25</v>
      </c>
      <c r="L4" s="150">
        <f aca="true" t="shared" si="1" ref="L4:L27">SUM(I4,J4,K4,)</f>
        <v>243.25</v>
      </c>
      <c r="M4" s="52"/>
      <c r="N4" s="53"/>
      <c r="O4" s="158">
        <f>(H4+I4+J4)/6</f>
        <v>162.16666666666666</v>
      </c>
      <c r="P4" s="30"/>
      <c r="Q4" s="30"/>
      <c r="R4" s="30"/>
      <c r="S4" s="30"/>
      <c r="T4" s="30"/>
      <c r="U4" s="30"/>
      <c r="V4" s="30"/>
      <c r="W4" s="30"/>
      <c r="X4" s="31"/>
      <c r="Y4" s="55"/>
      <c r="Z4" s="168">
        <f>SUM(M4,N4,O4)</f>
        <v>162.16666666666666</v>
      </c>
      <c r="AA4" s="163">
        <f aca="true" t="shared" si="2" ref="AA4:AA43">AVERAGE(D4,E4,F4,G4,I4,J4,M4,N4)</f>
        <v>243.25</v>
      </c>
      <c r="AB4" s="57">
        <v>40</v>
      </c>
      <c r="AC4" s="1"/>
      <c r="AD4" s="48">
        <f>MAX(D4:G35,I4:J35,M4:N35)</f>
        <v>300</v>
      </c>
    </row>
    <row r="5" spans="1:30" ht="15.75">
      <c r="A5" s="99" t="s">
        <v>2</v>
      </c>
      <c r="B5" s="230" t="s">
        <v>80</v>
      </c>
      <c r="C5" s="57" t="s">
        <v>70</v>
      </c>
      <c r="D5" s="132">
        <v>194</v>
      </c>
      <c r="E5" s="49">
        <v>242</v>
      </c>
      <c r="F5" s="49">
        <v>228</v>
      </c>
      <c r="G5" s="50">
        <v>274</v>
      </c>
      <c r="H5" s="51">
        <f t="shared" si="0"/>
        <v>938</v>
      </c>
      <c r="I5" s="52"/>
      <c r="J5" s="27"/>
      <c r="K5" s="142">
        <f aca="true" t="shared" si="3" ref="K5:K27">H5/4</f>
        <v>234.5</v>
      </c>
      <c r="L5" s="150">
        <f t="shared" si="1"/>
        <v>234.5</v>
      </c>
      <c r="M5" s="52"/>
      <c r="N5" s="53"/>
      <c r="O5" s="158">
        <f aca="true" t="shared" si="4" ref="O5:O15">(H5+I5+J5)/6</f>
        <v>156.33333333333334</v>
      </c>
      <c r="P5" s="27"/>
      <c r="Q5" s="27"/>
      <c r="R5" s="27"/>
      <c r="S5" s="27"/>
      <c r="T5" s="27"/>
      <c r="U5" s="27"/>
      <c r="V5" s="27"/>
      <c r="W5" s="27"/>
      <c r="X5" s="28"/>
      <c r="Y5" s="59"/>
      <c r="Z5" s="168">
        <f aca="true" t="shared" si="5" ref="Z5:Z15">SUM(M5,N5,O5)</f>
        <v>156.33333333333334</v>
      </c>
      <c r="AA5" s="164">
        <f t="shared" si="2"/>
        <v>234.5</v>
      </c>
      <c r="AB5" s="57">
        <v>38</v>
      </c>
      <c r="AC5" s="1"/>
      <c r="AD5" s="1"/>
    </row>
    <row r="6" spans="1:30" ht="15.75">
      <c r="A6" s="99" t="s">
        <v>3</v>
      </c>
      <c r="B6" s="231" t="s">
        <v>54</v>
      </c>
      <c r="C6" s="92" t="s">
        <v>69</v>
      </c>
      <c r="D6" s="133">
        <v>224</v>
      </c>
      <c r="E6" s="93">
        <v>207</v>
      </c>
      <c r="F6" s="93">
        <v>300</v>
      </c>
      <c r="G6" s="94">
        <v>198</v>
      </c>
      <c r="H6" s="95">
        <f t="shared" si="0"/>
        <v>929</v>
      </c>
      <c r="I6" s="96"/>
      <c r="J6" s="97"/>
      <c r="K6" s="143">
        <f t="shared" si="3"/>
        <v>232.25</v>
      </c>
      <c r="L6" s="151">
        <f t="shared" si="1"/>
        <v>232.25</v>
      </c>
      <c r="M6" s="96"/>
      <c r="N6" s="98"/>
      <c r="O6" s="183">
        <f t="shared" si="4"/>
        <v>154.83333333333334</v>
      </c>
      <c r="P6" s="97"/>
      <c r="Q6" s="97"/>
      <c r="R6" s="97"/>
      <c r="S6" s="97"/>
      <c r="T6" s="97"/>
      <c r="U6" s="97"/>
      <c r="V6" s="97"/>
      <c r="W6" s="97"/>
      <c r="X6" s="184"/>
      <c r="Y6" s="185"/>
      <c r="Z6" s="186">
        <f t="shared" si="5"/>
        <v>154.83333333333334</v>
      </c>
      <c r="AA6" s="187">
        <f t="shared" si="2"/>
        <v>232.25</v>
      </c>
      <c r="AB6" s="92">
        <v>36</v>
      </c>
      <c r="AC6" s="1"/>
      <c r="AD6" s="48">
        <f>MIN(D6:G37,I6:J37,M6:N37)</f>
        <v>93</v>
      </c>
    </row>
    <row r="7" spans="1:30" ht="15.75">
      <c r="A7" s="99" t="s">
        <v>4</v>
      </c>
      <c r="B7" s="232" t="s">
        <v>17</v>
      </c>
      <c r="C7" s="70" t="s">
        <v>70</v>
      </c>
      <c r="D7" s="134">
        <v>220</v>
      </c>
      <c r="E7" s="253">
        <v>248</v>
      </c>
      <c r="F7" s="71">
        <v>242</v>
      </c>
      <c r="G7" s="72">
        <v>206</v>
      </c>
      <c r="H7" s="73">
        <f t="shared" si="0"/>
        <v>916</v>
      </c>
      <c r="I7" s="74"/>
      <c r="J7" s="38"/>
      <c r="K7" s="144">
        <f t="shared" si="3"/>
        <v>229</v>
      </c>
      <c r="L7" s="152">
        <f t="shared" si="1"/>
        <v>229</v>
      </c>
      <c r="M7" s="74"/>
      <c r="N7" s="75"/>
      <c r="O7" s="181">
        <f t="shared" si="4"/>
        <v>152.66666666666666</v>
      </c>
      <c r="P7" s="38"/>
      <c r="Q7" s="38"/>
      <c r="R7" s="38"/>
      <c r="S7" s="38"/>
      <c r="T7" s="38"/>
      <c r="U7" s="38"/>
      <c r="V7" s="38"/>
      <c r="W7" s="38"/>
      <c r="X7" s="39"/>
      <c r="Y7" s="77"/>
      <c r="Z7" s="182">
        <f t="shared" si="5"/>
        <v>152.66666666666666</v>
      </c>
      <c r="AA7" s="166">
        <f t="shared" si="2"/>
        <v>229</v>
      </c>
      <c r="AB7" s="70">
        <v>35</v>
      </c>
      <c r="AC7" s="1"/>
      <c r="AD7" s="1"/>
    </row>
    <row r="8" spans="1:30" ht="15.75">
      <c r="A8" s="99" t="s">
        <v>6</v>
      </c>
      <c r="B8" s="233" t="s">
        <v>59</v>
      </c>
      <c r="C8" s="78" t="s">
        <v>69</v>
      </c>
      <c r="D8" s="139">
        <v>240</v>
      </c>
      <c r="E8" s="60">
        <v>242</v>
      </c>
      <c r="F8" s="60">
        <v>197</v>
      </c>
      <c r="G8" s="61">
        <v>223</v>
      </c>
      <c r="H8" s="62">
        <f t="shared" si="0"/>
        <v>902</v>
      </c>
      <c r="I8" s="63"/>
      <c r="J8" s="34"/>
      <c r="K8" s="149">
        <f t="shared" si="3"/>
        <v>225.5</v>
      </c>
      <c r="L8" s="157">
        <f t="shared" si="1"/>
        <v>225.5</v>
      </c>
      <c r="M8" s="63"/>
      <c r="N8" s="64"/>
      <c r="O8" s="188">
        <f t="shared" si="4"/>
        <v>150.33333333333334</v>
      </c>
      <c r="P8" s="34"/>
      <c r="Q8" s="34"/>
      <c r="R8" s="34"/>
      <c r="S8" s="34"/>
      <c r="T8" s="34"/>
      <c r="U8" s="34"/>
      <c r="V8" s="34"/>
      <c r="W8" s="34"/>
      <c r="X8" s="35"/>
      <c r="Y8" s="66"/>
      <c r="Z8" s="189">
        <f t="shared" si="5"/>
        <v>150.33333333333334</v>
      </c>
      <c r="AA8" s="165">
        <f t="shared" si="2"/>
        <v>225.5</v>
      </c>
      <c r="AB8" s="78">
        <v>33</v>
      </c>
      <c r="AC8" s="1"/>
      <c r="AD8" s="1"/>
    </row>
    <row r="9" spans="1:30" ht="15.75">
      <c r="A9" s="99" t="s">
        <v>7</v>
      </c>
      <c r="B9" s="234" t="s">
        <v>56</v>
      </c>
      <c r="C9" s="162" t="s">
        <v>69</v>
      </c>
      <c r="D9" s="136">
        <v>159</v>
      </c>
      <c r="E9" s="104">
        <v>248</v>
      </c>
      <c r="F9" s="104">
        <v>221</v>
      </c>
      <c r="G9" s="105">
        <v>243</v>
      </c>
      <c r="H9" s="106">
        <f t="shared" si="0"/>
        <v>871</v>
      </c>
      <c r="I9" s="107"/>
      <c r="J9" s="108"/>
      <c r="K9" s="146">
        <f t="shared" si="3"/>
        <v>217.75</v>
      </c>
      <c r="L9" s="154">
        <f t="shared" si="1"/>
        <v>217.75</v>
      </c>
      <c r="M9" s="107"/>
      <c r="N9" s="190"/>
      <c r="O9" s="191">
        <f t="shared" si="4"/>
        <v>145.16666666666666</v>
      </c>
      <c r="P9" s="108"/>
      <c r="Q9" s="108"/>
      <c r="R9" s="108"/>
      <c r="S9" s="108"/>
      <c r="T9" s="108"/>
      <c r="U9" s="108"/>
      <c r="V9" s="108"/>
      <c r="W9" s="108"/>
      <c r="X9" s="192"/>
      <c r="Y9" s="193"/>
      <c r="Z9" s="194">
        <f t="shared" si="5"/>
        <v>145.16666666666666</v>
      </c>
      <c r="AA9" s="195">
        <f t="shared" si="2"/>
        <v>217.75</v>
      </c>
      <c r="AB9" s="162">
        <v>27</v>
      </c>
      <c r="AC9" s="1"/>
      <c r="AD9" s="1"/>
    </row>
    <row r="10" spans="1:30" ht="15.75">
      <c r="A10" s="99" t="s">
        <v>8</v>
      </c>
      <c r="B10" s="232" t="s">
        <v>58</v>
      </c>
      <c r="C10" s="70" t="s">
        <v>69</v>
      </c>
      <c r="D10" s="134">
        <v>245</v>
      </c>
      <c r="E10" s="71">
        <v>207</v>
      </c>
      <c r="F10" s="71">
        <v>185</v>
      </c>
      <c r="G10" s="72">
        <v>221</v>
      </c>
      <c r="H10" s="73">
        <f t="shared" si="0"/>
        <v>858</v>
      </c>
      <c r="I10" s="74"/>
      <c r="J10" s="38"/>
      <c r="K10" s="144">
        <f t="shared" si="3"/>
        <v>214.5</v>
      </c>
      <c r="L10" s="152">
        <f t="shared" si="1"/>
        <v>214.5</v>
      </c>
      <c r="M10" s="74"/>
      <c r="N10" s="75"/>
      <c r="O10" s="181">
        <f t="shared" si="4"/>
        <v>143</v>
      </c>
      <c r="P10" s="38"/>
      <c r="Q10" s="38"/>
      <c r="R10" s="38"/>
      <c r="S10" s="38"/>
      <c r="T10" s="38"/>
      <c r="U10" s="38"/>
      <c r="V10" s="38"/>
      <c r="W10" s="38"/>
      <c r="X10" s="39"/>
      <c r="Y10" s="77"/>
      <c r="Z10" s="182">
        <f t="shared" si="5"/>
        <v>143</v>
      </c>
      <c r="AA10" s="166">
        <f t="shared" si="2"/>
        <v>214.5</v>
      </c>
      <c r="AB10" s="70">
        <v>26</v>
      </c>
      <c r="AC10" s="1"/>
      <c r="AD10" s="1"/>
    </row>
    <row r="11" spans="1:30" ht="16.5" thickBot="1">
      <c r="A11" s="99" t="s">
        <v>9</v>
      </c>
      <c r="B11" s="231" t="s">
        <v>55</v>
      </c>
      <c r="C11" s="91" t="s">
        <v>70</v>
      </c>
      <c r="D11" s="133">
        <v>219</v>
      </c>
      <c r="E11" s="93">
        <v>222</v>
      </c>
      <c r="F11" s="93">
        <v>197</v>
      </c>
      <c r="G11" s="94">
        <v>220</v>
      </c>
      <c r="H11" s="95">
        <f t="shared" si="0"/>
        <v>858</v>
      </c>
      <c r="I11" s="96"/>
      <c r="J11" s="97"/>
      <c r="K11" s="143">
        <f t="shared" si="3"/>
        <v>214.5</v>
      </c>
      <c r="L11" s="151">
        <f t="shared" si="1"/>
        <v>214.5</v>
      </c>
      <c r="M11" s="52"/>
      <c r="N11" s="53"/>
      <c r="O11" s="158">
        <f t="shared" si="4"/>
        <v>143</v>
      </c>
      <c r="P11" s="30"/>
      <c r="Q11" s="30"/>
      <c r="R11" s="30"/>
      <c r="S11" s="30"/>
      <c r="T11" s="30"/>
      <c r="U11" s="30"/>
      <c r="V11" s="30"/>
      <c r="W11" s="30"/>
      <c r="X11" s="31"/>
      <c r="Y11" s="55"/>
      <c r="Z11" s="168">
        <f t="shared" si="5"/>
        <v>143</v>
      </c>
      <c r="AA11" s="164">
        <f t="shared" si="2"/>
        <v>214.5</v>
      </c>
      <c r="AB11" s="57">
        <v>24</v>
      </c>
      <c r="AC11" s="1"/>
      <c r="AD11" s="1"/>
    </row>
    <row r="12" spans="1:30" ht="16.5" thickBot="1">
      <c r="A12" s="99" t="s">
        <v>10</v>
      </c>
      <c r="B12" s="235" t="s">
        <v>78</v>
      </c>
      <c r="C12" s="196" t="s">
        <v>70</v>
      </c>
      <c r="D12" s="138">
        <v>175</v>
      </c>
      <c r="E12" s="113">
        <v>235</v>
      </c>
      <c r="F12" s="113">
        <v>220</v>
      </c>
      <c r="G12" s="114">
        <v>207</v>
      </c>
      <c r="H12" s="115">
        <f t="shared" si="0"/>
        <v>837</v>
      </c>
      <c r="I12" s="116"/>
      <c r="J12" s="117"/>
      <c r="K12" s="148">
        <f t="shared" si="3"/>
        <v>209.25</v>
      </c>
      <c r="L12" s="156">
        <f t="shared" si="1"/>
        <v>209.25</v>
      </c>
      <c r="M12" s="96"/>
      <c r="N12" s="98"/>
      <c r="O12" s="183">
        <f t="shared" si="4"/>
        <v>139.5</v>
      </c>
      <c r="P12" s="197"/>
      <c r="Q12" s="197"/>
      <c r="R12" s="197"/>
      <c r="S12" s="197"/>
      <c r="T12" s="197"/>
      <c r="U12" s="197"/>
      <c r="V12" s="197"/>
      <c r="W12" s="197"/>
      <c r="X12" s="198"/>
      <c r="Y12" s="199"/>
      <c r="Z12" s="186">
        <f t="shared" si="5"/>
        <v>139.5</v>
      </c>
      <c r="AA12" s="187">
        <f t="shared" si="2"/>
        <v>209.25</v>
      </c>
      <c r="AB12" s="91">
        <v>23</v>
      </c>
      <c r="AC12" s="228"/>
      <c r="AD12" s="1"/>
    </row>
    <row r="13" spans="1:30" ht="15.75">
      <c r="A13" s="99" t="s">
        <v>11</v>
      </c>
      <c r="B13" s="236" t="s">
        <v>64</v>
      </c>
      <c r="C13" s="70" t="s">
        <v>70</v>
      </c>
      <c r="D13" s="135">
        <v>209</v>
      </c>
      <c r="E13" s="100">
        <v>231</v>
      </c>
      <c r="F13" s="100">
        <v>181</v>
      </c>
      <c r="G13" s="101">
        <v>211</v>
      </c>
      <c r="H13" s="102">
        <f t="shared" si="0"/>
        <v>832</v>
      </c>
      <c r="I13" s="103"/>
      <c r="J13" s="44"/>
      <c r="K13" s="145">
        <f t="shared" si="3"/>
        <v>208</v>
      </c>
      <c r="L13" s="153">
        <f t="shared" si="1"/>
        <v>208</v>
      </c>
      <c r="M13" s="103"/>
      <c r="N13" s="75"/>
      <c r="O13" s="181">
        <f t="shared" si="4"/>
        <v>138.66666666666666</v>
      </c>
      <c r="P13" s="38"/>
      <c r="Q13" s="38"/>
      <c r="R13" s="38"/>
      <c r="S13" s="38"/>
      <c r="T13" s="38"/>
      <c r="U13" s="38"/>
      <c r="V13" s="38"/>
      <c r="W13" s="38"/>
      <c r="X13" s="39"/>
      <c r="Y13" s="77"/>
      <c r="Z13" s="182">
        <f t="shared" si="5"/>
        <v>138.66666666666666</v>
      </c>
      <c r="AA13" s="166">
        <f t="shared" si="2"/>
        <v>208</v>
      </c>
      <c r="AB13" s="70">
        <v>18</v>
      </c>
      <c r="AC13" s="1"/>
      <c r="AD13" s="1"/>
    </row>
    <row r="14" spans="1:30" ht="15.75">
      <c r="A14" s="99" t="s">
        <v>12</v>
      </c>
      <c r="B14" s="237" t="s">
        <v>76</v>
      </c>
      <c r="C14" s="78" t="s">
        <v>69</v>
      </c>
      <c r="D14" s="200">
        <v>218</v>
      </c>
      <c r="E14" s="201">
        <v>212</v>
      </c>
      <c r="F14" s="201">
        <v>234</v>
      </c>
      <c r="G14" s="202">
        <v>165</v>
      </c>
      <c r="H14" s="203">
        <f t="shared" si="0"/>
        <v>829</v>
      </c>
      <c r="I14" s="204"/>
      <c r="J14" s="205"/>
      <c r="K14" s="206">
        <f t="shared" si="3"/>
        <v>207.25</v>
      </c>
      <c r="L14" s="207">
        <f t="shared" si="1"/>
        <v>207.25</v>
      </c>
      <c r="M14" s="208"/>
      <c r="N14" s="209"/>
      <c r="O14" s="188">
        <f t="shared" si="4"/>
        <v>138.16666666666666</v>
      </c>
      <c r="P14" s="34"/>
      <c r="Q14" s="34"/>
      <c r="R14" s="34"/>
      <c r="S14" s="34"/>
      <c r="T14" s="34"/>
      <c r="U14" s="34"/>
      <c r="V14" s="34"/>
      <c r="W14" s="34"/>
      <c r="X14" s="35"/>
      <c r="Y14" s="66"/>
      <c r="Z14" s="189">
        <f t="shared" si="5"/>
        <v>138.16666666666666</v>
      </c>
      <c r="AA14" s="210">
        <f t="shared" si="2"/>
        <v>207.25</v>
      </c>
      <c r="AB14" s="211">
        <v>31</v>
      </c>
      <c r="AC14" s="1"/>
      <c r="AD14" s="1"/>
    </row>
    <row r="15" spans="1:30" ht="15.75">
      <c r="A15" s="240" t="s">
        <v>13</v>
      </c>
      <c r="B15" s="241" t="s">
        <v>75</v>
      </c>
      <c r="C15" s="252" t="s">
        <v>69</v>
      </c>
      <c r="D15" s="137">
        <v>226</v>
      </c>
      <c r="E15" s="119">
        <v>171</v>
      </c>
      <c r="F15" s="119">
        <v>202</v>
      </c>
      <c r="G15" s="120">
        <v>222</v>
      </c>
      <c r="H15" s="121">
        <f t="shared" si="0"/>
        <v>821</v>
      </c>
      <c r="I15" s="122"/>
      <c r="J15" s="123"/>
      <c r="K15" s="147">
        <f t="shared" si="3"/>
        <v>205.25</v>
      </c>
      <c r="L15" s="155">
        <f t="shared" si="1"/>
        <v>205.25</v>
      </c>
      <c r="M15" s="122"/>
      <c r="N15" s="243"/>
      <c r="O15" s="244">
        <f t="shared" si="4"/>
        <v>136.83333333333334</v>
      </c>
      <c r="P15" s="123"/>
      <c r="Q15" s="123"/>
      <c r="R15" s="123"/>
      <c r="S15" s="123"/>
      <c r="T15" s="123"/>
      <c r="U15" s="123"/>
      <c r="V15" s="123"/>
      <c r="W15" s="123"/>
      <c r="X15" s="245"/>
      <c r="Y15" s="246"/>
      <c r="Z15" s="247">
        <f t="shared" si="5"/>
        <v>136.83333333333334</v>
      </c>
      <c r="AA15" s="248">
        <f t="shared" si="2"/>
        <v>205.25</v>
      </c>
      <c r="AB15" s="242">
        <v>29</v>
      </c>
      <c r="AC15" s="1"/>
      <c r="AD15" s="1"/>
    </row>
    <row r="16" spans="1:30" ht="15.75">
      <c r="A16" s="239" t="s">
        <v>14</v>
      </c>
      <c r="B16" s="235" t="s">
        <v>71</v>
      </c>
      <c r="C16" s="70" t="s">
        <v>70</v>
      </c>
      <c r="D16" s="138">
        <v>201</v>
      </c>
      <c r="E16" s="113">
        <v>219</v>
      </c>
      <c r="F16" s="113">
        <v>165</v>
      </c>
      <c r="G16" s="114">
        <v>224</v>
      </c>
      <c r="H16" s="115">
        <f t="shared" si="0"/>
        <v>809</v>
      </c>
      <c r="I16" s="116"/>
      <c r="J16" s="117"/>
      <c r="K16" s="148">
        <f t="shared" si="3"/>
        <v>202.25</v>
      </c>
      <c r="L16" s="156">
        <f t="shared" si="1"/>
        <v>202.25</v>
      </c>
      <c r="M16" s="116"/>
      <c r="N16" s="212"/>
      <c r="O16" s="213"/>
      <c r="P16" s="44"/>
      <c r="Q16" s="44"/>
      <c r="R16" s="44"/>
      <c r="S16" s="44"/>
      <c r="T16" s="44"/>
      <c r="U16" s="44"/>
      <c r="V16" s="44"/>
      <c r="W16" s="44"/>
      <c r="X16" s="176"/>
      <c r="Y16" s="214"/>
      <c r="Z16" s="215"/>
      <c r="AA16" s="216">
        <f t="shared" si="2"/>
        <v>202.25</v>
      </c>
      <c r="AB16" s="215">
        <v>25</v>
      </c>
      <c r="AC16" s="1"/>
      <c r="AD16" s="1"/>
    </row>
    <row r="17" spans="1:30" ht="15.75">
      <c r="A17" s="172" t="s">
        <v>15</v>
      </c>
      <c r="B17" s="236" t="s">
        <v>65</v>
      </c>
      <c r="C17" s="78" t="s">
        <v>69</v>
      </c>
      <c r="D17" s="135">
        <v>147</v>
      </c>
      <c r="E17" s="100">
        <v>207</v>
      </c>
      <c r="F17" s="100">
        <v>224</v>
      </c>
      <c r="G17" s="101">
        <v>223</v>
      </c>
      <c r="H17" s="102">
        <f t="shared" si="0"/>
        <v>801</v>
      </c>
      <c r="I17" s="103"/>
      <c r="J17" s="44"/>
      <c r="K17" s="145">
        <f t="shared" si="3"/>
        <v>200.25</v>
      </c>
      <c r="L17" s="153">
        <f t="shared" si="1"/>
        <v>200.25</v>
      </c>
      <c r="M17" s="103"/>
      <c r="N17" s="64"/>
      <c r="O17" s="65"/>
      <c r="P17" s="34"/>
      <c r="Q17" s="34"/>
      <c r="R17" s="34"/>
      <c r="S17" s="34"/>
      <c r="T17" s="34"/>
      <c r="U17" s="34"/>
      <c r="V17" s="34"/>
      <c r="W17" s="34"/>
      <c r="X17" s="35"/>
      <c r="Y17" s="66"/>
      <c r="Z17" s="78"/>
      <c r="AA17" s="165">
        <f t="shared" si="2"/>
        <v>200.25</v>
      </c>
      <c r="AB17" s="78">
        <v>22</v>
      </c>
      <c r="AC17" s="1"/>
      <c r="AD17" s="1"/>
    </row>
    <row r="18" spans="1:30" ht="15.75">
      <c r="A18" s="112" t="s">
        <v>22</v>
      </c>
      <c r="B18" s="234" t="s">
        <v>77</v>
      </c>
      <c r="C18" s="162" t="s">
        <v>69</v>
      </c>
      <c r="D18" s="136">
        <v>144</v>
      </c>
      <c r="E18" s="104">
        <v>191</v>
      </c>
      <c r="F18" s="104">
        <v>252</v>
      </c>
      <c r="G18" s="105">
        <v>187</v>
      </c>
      <c r="H18" s="106">
        <f t="shared" si="0"/>
        <v>774</v>
      </c>
      <c r="I18" s="107"/>
      <c r="J18" s="108"/>
      <c r="K18" s="146">
        <f t="shared" si="3"/>
        <v>193.5</v>
      </c>
      <c r="L18" s="154">
        <f t="shared" si="1"/>
        <v>193.5</v>
      </c>
      <c r="M18" s="109"/>
      <c r="N18" s="218"/>
      <c r="O18" s="219"/>
      <c r="P18" s="220"/>
      <c r="Q18" s="220"/>
      <c r="R18" s="220"/>
      <c r="S18" s="220"/>
      <c r="T18" s="220"/>
      <c r="U18" s="220"/>
      <c r="V18" s="220"/>
      <c r="W18" s="220"/>
      <c r="X18" s="221"/>
      <c r="Y18" s="222"/>
      <c r="Z18" s="162"/>
      <c r="AA18" s="195">
        <f t="shared" si="2"/>
        <v>193.5</v>
      </c>
      <c r="AB18" s="162">
        <v>21</v>
      </c>
      <c r="AC18" s="1"/>
      <c r="AD18" s="1"/>
    </row>
    <row r="19" spans="1:30" ht="15.75">
      <c r="A19" s="172" t="s">
        <v>23</v>
      </c>
      <c r="B19" s="232" t="s">
        <v>52</v>
      </c>
      <c r="C19" s="69" t="s">
        <v>69</v>
      </c>
      <c r="D19" s="134">
        <v>199</v>
      </c>
      <c r="E19" s="71">
        <v>187</v>
      </c>
      <c r="F19" s="71">
        <v>158</v>
      </c>
      <c r="G19" s="72">
        <v>213</v>
      </c>
      <c r="H19" s="73">
        <f t="shared" si="0"/>
        <v>757</v>
      </c>
      <c r="I19" s="74"/>
      <c r="J19" s="38"/>
      <c r="K19" s="144">
        <f t="shared" si="3"/>
        <v>189.25</v>
      </c>
      <c r="L19" s="152">
        <f t="shared" si="1"/>
        <v>189.25</v>
      </c>
      <c r="M19" s="74"/>
      <c r="N19" s="75"/>
      <c r="O19" s="76"/>
      <c r="P19" s="38"/>
      <c r="Q19" s="38"/>
      <c r="R19" s="38"/>
      <c r="S19" s="38"/>
      <c r="T19" s="38"/>
      <c r="U19" s="38"/>
      <c r="V19" s="38"/>
      <c r="W19" s="38"/>
      <c r="X19" s="39"/>
      <c r="Y19" s="77"/>
      <c r="Z19" s="70"/>
      <c r="AA19" s="166">
        <f t="shared" si="2"/>
        <v>189.25</v>
      </c>
      <c r="AB19" s="70">
        <v>20</v>
      </c>
      <c r="AC19" s="1"/>
      <c r="AD19" s="1"/>
    </row>
    <row r="20" spans="1:30" ht="15.75">
      <c r="A20" s="172" t="s">
        <v>24</v>
      </c>
      <c r="B20" s="233" t="s">
        <v>68</v>
      </c>
      <c r="C20" s="78" t="s">
        <v>73</v>
      </c>
      <c r="D20" s="139">
        <v>170</v>
      </c>
      <c r="E20" s="60">
        <v>160</v>
      </c>
      <c r="F20" s="60">
        <v>244</v>
      </c>
      <c r="G20" s="61">
        <v>160</v>
      </c>
      <c r="H20" s="62">
        <f t="shared" si="0"/>
        <v>734</v>
      </c>
      <c r="I20" s="63"/>
      <c r="J20" s="34"/>
      <c r="K20" s="149">
        <f t="shared" si="3"/>
        <v>183.5</v>
      </c>
      <c r="L20" s="157">
        <f t="shared" si="1"/>
        <v>183.5</v>
      </c>
      <c r="M20" s="63"/>
      <c r="N20" s="64"/>
      <c r="O20" s="65"/>
      <c r="P20" s="34"/>
      <c r="Q20" s="34"/>
      <c r="R20" s="34"/>
      <c r="S20" s="34"/>
      <c r="T20" s="34"/>
      <c r="U20" s="34"/>
      <c r="V20" s="34"/>
      <c r="W20" s="34"/>
      <c r="X20" s="35"/>
      <c r="Y20" s="66"/>
      <c r="Z20" s="78"/>
      <c r="AA20" s="165">
        <f t="shared" si="2"/>
        <v>183.5</v>
      </c>
      <c r="AB20" s="78">
        <v>19</v>
      </c>
      <c r="AC20" s="1"/>
      <c r="AD20" s="1"/>
    </row>
    <row r="21" spans="1:30" ht="15.75">
      <c r="A21" s="172" t="s">
        <v>25</v>
      </c>
      <c r="B21" s="234" t="s">
        <v>66</v>
      </c>
      <c r="C21" s="162" t="s">
        <v>69</v>
      </c>
      <c r="D21" s="136">
        <v>156</v>
      </c>
      <c r="E21" s="104">
        <v>201</v>
      </c>
      <c r="F21" s="104">
        <v>137</v>
      </c>
      <c r="G21" s="105">
        <v>227</v>
      </c>
      <c r="H21" s="106">
        <f t="shared" si="0"/>
        <v>721</v>
      </c>
      <c r="I21" s="107"/>
      <c r="J21" s="108"/>
      <c r="K21" s="146">
        <f t="shared" si="3"/>
        <v>180.25</v>
      </c>
      <c r="L21" s="154">
        <f t="shared" si="1"/>
        <v>180.25</v>
      </c>
      <c r="M21" s="109"/>
      <c r="N21" s="218"/>
      <c r="O21" s="225"/>
      <c r="P21" s="108"/>
      <c r="Q21" s="108"/>
      <c r="R21" s="108"/>
      <c r="S21" s="108"/>
      <c r="T21" s="108"/>
      <c r="U21" s="108"/>
      <c r="V21" s="108"/>
      <c r="W21" s="108"/>
      <c r="X21" s="192"/>
      <c r="Y21" s="193"/>
      <c r="Z21" s="226"/>
      <c r="AA21" s="217">
        <f t="shared" si="2"/>
        <v>180.25</v>
      </c>
      <c r="AB21" s="159">
        <v>34</v>
      </c>
      <c r="AC21" s="1"/>
      <c r="AD21" s="1"/>
    </row>
    <row r="22" spans="1:30" ht="15.75">
      <c r="A22" s="172" t="s">
        <v>26</v>
      </c>
      <c r="B22" s="232" t="s">
        <v>57</v>
      </c>
      <c r="C22" s="70" t="s">
        <v>69</v>
      </c>
      <c r="D22" s="134">
        <v>217</v>
      </c>
      <c r="E22" s="71">
        <v>133</v>
      </c>
      <c r="F22" s="71">
        <v>218</v>
      </c>
      <c r="G22" s="72">
        <v>145</v>
      </c>
      <c r="H22" s="73">
        <f t="shared" si="0"/>
        <v>713</v>
      </c>
      <c r="I22" s="74"/>
      <c r="J22" s="38"/>
      <c r="K22" s="144">
        <f t="shared" si="3"/>
        <v>178.25</v>
      </c>
      <c r="L22" s="152">
        <f t="shared" si="1"/>
        <v>178.25</v>
      </c>
      <c r="M22" s="74"/>
      <c r="N22" s="75"/>
      <c r="O22" s="76"/>
      <c r="P22" s="38"/>
      <c r="Q22" s="38"/>
      <c r="R22" s="38"/>
      <c r="S22" s="38"/>
      <c r="T22" s="38"/>
      <c r="U22" s="38"/>
      <c r="V22" s="38"/>
      <c r="W22" s="38"/>
      <c r="X22" s="39"/>
      <c r="Y22" s="77"/>
      <c r="Z22" s="223"/>
      <c r="AA22" s="224">
        <f t="shared" si="2"/>
        <v>178.25</v>
      </c>
      <c r="AB22" s="70">
        <v>32</v>
      </c>
      <c r="AC22" s="1"/>
      <c r="AD22" s="1"/>
    </row>
    <row r="23" spans="1:30" ht="15.75">
      <c r="A23" s="171" t="s">
        <v>27</v>
      </c>
      <c r="B23" s="233" t="s">
        <v>74</v>
      </c>
      <c r="C23" s="227" t="s">
        <v>69</v>
      </c>
      <c r="D23" s="139">
        <v>214</v>
      </c>
      <c r="E23" s="60">
        <v>164</v>
      </c>
      <c r="F23" s="60">
        <v>190</v>
      </c>
      <c r="G23" s="61">
        <v>139</v>
      </c>
      <c r="H23" s="62">
        <f t="shared" si="0"/>
        <v>707</v>
      </c>
      <c r="I23" s="63"/>
      <c r="J23" s="34"/>
      <c r="K23" s="149">
        <f t="shared" si="3"/>
        <v>176.75</v>
      </c>
      <c r="L23" s="157">
        <f t="shared" si="1"/>
        <v>176.75</v>
      </c>
      <c r="M23" s="63"/>
      <c r="N23" s="64"/>
      <c r="O23" s="87"/>
      <c r="P23" s="88"/>
      <c r="Q23" s="88"/>
      <c r="R23" s="88"/>
      <c r="S23" s="88"/>
      <c r="T23" s="88"/>
      <c r="U23" s="88"/>
      <c r="V23" s="88"/>
      <c r="W23" s="88"/>
      <c r="X23" s="89"/>
      <c r="Y23" s="90"/>
      <c r="Z23" s="169"/>
      <c r="AA23" s="165">
        <f t="shared" si="2"/>
        <v>176.75</v>
      </c>
      <c r="AB23" s="211">
        <v>30</v>
      </c>
      <c r="AC23" s="1"/>
      <c r="AD23" s="1"/>
    </row>
    <row r="24" spans="1:30" ht="15.75">
      <c r="A24" s="172" t="s">
        <v>28</v>
      </c>
      <c r="B24" s="234" t="s">
        <v>18</v>
      </c>
      <c r="C24" s="159" t="s">
        <v>69</v>
      </c>
      <c r="D24" s="136">
        <v>242</v>
      </c>
      <c r="E24" s="104">
        <v>206</v>
      </c>
      <c r="F24" s="104">
        <v>93</v>
      </c>
      <c r="G24" s="105">
        <v>130</v>
      </c>
      <c r="H24" s="106">
        <f t="shared" si="0"/>
        <v>671</v>
      </c>
      <c r="I24" s="107"/>
      <c r="J24" s="108"/>
      <c r="K24" s="146">
        <f t="shared" si="3"/>
        <v>167.75</v>
      </c>
      <c r="L24" s="154">
        <f t="shared" si="1"/>
        <v>167.75</v>
      </c>
      <c r="M24" s="109"/>
      <c r="N24" s="218"/>
      <c r="O24" s="225"/>
      <c r="P24" s="108"/>
      <c r="Q24" s="108"/>
      <c r="R24" s="108"/>
      <c r="S24" s="108"/>
      <c r="T24" s="108"/>
      <c r="U24" s="108"/>
      <c r="V24" s="108"/>
      <c r="W24" s="108"/>
      <c r="X24" s="192"/>
      <c r="Y24" s="193"/>
      <c r="Z24" s="226"/>
      <c r="AA24" s="217">
        <f t="shared" si="2"/>
        <v>167.75</v>
      </c>
      <c r="AB24" s="162">
        <v>28</v>
      </c>
      <c r="AC24" s="1"/>
      <c r="AD24" s="1"/>
    </row>
    <row r="25" spans="1:30" ht="15.75">
      <c r="A25" s="112" t="s">
        <v>29</v>
      </c>
      <c r="B25" s="232" t="s">
        <v>79</v>
      </c>
      <c r="C25" s="196" t="s">
        <v>73</v>
      </c>
      <c r="D25" s="134">
        <v>196</v>
      </c>
      <c r="E25" s="71">
        <v>161</v>
      </c>
      <c r="F25" s="71">
        <v>157</v>
      </c>
      <c r="G25" s="72">
        <v>156</v>
      </c>
      <c r="H25" s="73">
        <f t="shared" si="0"/>
        <v>670</v>
      </c>
      <c r="I25" s="74"/>
      <c r="J25" s="38"/>
      <c r="K25" s="144">
        <f t="shared" si="3"/>
        <v>167.5</v>
      </c>
      <c r="L25" s="152">
        <f t="shared" si="1"/>
        <v>167.5</v>
      </c>
      <c r="M25" s="74"/>
      <c r="N25" s="75"/>
      <c r="O25" s="76"/>
      <c r="P25" s="38"/>
      <c r="Q25" s="38"/>
      <c r="R25" s="38"/>
      <c r="S25" s="38"/>
      <c r="T25" s="38"/>
      <c r="U25" s="38"/>
      <c r="V25" s="38"/>
      <c r="W25" s="38"/>
      <c r="X25" s="39"/>
      <c r="Y25" s="77"/>
      <c r="Z25" s="70"/>
      <c r="AA25" s="166">
        <f t="shared" si="2"/>
        <v>167.5</v>
      </c>
      <c r="AB25" s="70">
        <v>17</v>
      </c>
      <c r="AC25" s="1"/>
      <c r="AD25" s="1"/>
    </row>
    <row r="26" spans="1:30" ht="15.75">
      <c r="A26" s="172" t="s">
        <v>47</v>
      </c>
      <c r="B26" s="233" t="s">
        <v>50</v>
      </c>
      <c r="C26" s="215" t="s">
        <v>69</v>
      </c>
      <c r="D26" s="139">
        <v>119</v>
      </c>
      <c r="E26" s="60">
        <v>222</v>
      </c>
      <c r="F26" s="60">
        <v>138</v>
      </c>
      <c r="G26" s="61">
        <v>156</v>
      </c>
      <c r="H26" s="62">
        <f t="shared" si="0"/>
        <v>635</v>
      </c>
      <c r="I26" s="63"/>
      <c r="J26" s="34"/>
      <c r="K26" s="149">
        <f t="shared" si="3"/>
        <v>158.75</v>
      </c>
      <c r="L26" s="157">
        <f t="shared" si="1"/>
        <v>158.75</v>
      </c>
      <c r="M26" s="63"/>
      <c r="N26" s="64"/>
      <c r="O26" s="65"/>
      <c r="P26" s="34"/>
      <c r="Q26" s="34"/>
      <c r="R26" s="34"/>
      <c r="S26" s="34"/>
      <c r="T26" s="34"/>
      <c r="U26" s="34"/>
      <c r="V26" s="34"/>
      <c r="W26" s="34"/>
      <c r="X26" s="35"/>
      <c r="Y26" s="66"/>
      <c r="Z26" s="211"/>
      <c r="AA26" s="165">
        <f t="shared" si="2"/>
        <v>158.75</v>
      </c>
      <c r="AB26" s="215">
        <v>16</v>
      </c>
      <c r="AC26" s="1"/>
      <c r="AD26" s="1"/>
    </row>
    <row r="27" spans="1:30" ht="15.75">
      <c r="A27" s="249" t="s">
        <v>32</v>
      </c>
      <c r="B27" s="241" t="s">
        <v>67</v>
      </c>
      <c r="C27" s="242" t="s">
        <v>73</v>
      </c>
      <c r="D27" s="137">
        <v>149</v>
      </c>
      <c r="E27" s="119">
        <v>162</v>
      </c>
      <c r="F27" s="119">
        <v>156</v>
      </c>
      <c r="G27" s="120">
        <v>167</v>
      </c>
      <c r="H27" s="121">
        <f t="shared" si="0"/>
        <v>634</v>
      </c>
      <c r="I27" s="122"/>
      <c r="J27" s="123"/>
      <c r="K27" s="147">
        <f t="shared" si="3"/>
        <v>158.5</v>
      </c>
      <c r="L27" s="155">
        <f t="shared" si="1"/>
        <v>158.5</v>
      </c>
      <c r="M27" s="122"/>
      <c r="N27" s="243"/>
      <c r="O27" s="250"/>
      <c r="P27" s="123"/>
      <c r="Q27" s="123"/>
      <c r="R27" s="123"/>
      <c r="S27" s="123"/>
      <c r="T27" s="123"/>
      <c r="U27" s="123"/>
      <c r="V27" s="123"/>
      <c r="W27" s="123"/>
      <c r="X27" s="245"/>
      <c r="Y27" s="246"/>
      <c r="Z27" s="242"/>
      <c r="AA27" s="251">
        <f t="shared" si="2"/>
        <v>158.5</v>
      </c>
      <c r="AB27" s="252">
        <v>15</v>
      </c>
      <c r="AC27" s="1"/>
      <c r="AD27" s="1"/>
    </row>
    <row r="28" spans="1:30" ht="15.75">
      <c r="A28" s="174" t="s">
        <v>30</v>
      </c>
      <c r="B28" s="235" t="s">
        <v>72</v>
      </c>
      <c r="C28" s="69" t="s">
        <v>69</v>
      </c>
      <c r="D28" s="138">
        <v>144</v>
      </c>
      <c r="E28" s="113">
        <v>125</v>
      </c>
      <c r="F28" s="113">
        <v>153</v>
      </c>
      <c r="G28" s="114">
        <v>167</v>
      </c>
      <c r="H28" s="73">
        <f t="shared" si="0"/>
        <v>589</v>
      </c>
      <c r="I28" s="116"/>
      <c r="J28" s="117"/>
      <c r="K28" s="118"/>
      <c r="L28" s="115"/>
      <c r="M28" s="124"/>
      <c r="N28" s="111"/>
      <c r="O28" s="76"/>
      <c r="P28" s="38"/>
      <c r="Q28" s="38"/>
      <c r="R28" s="38"/>
      <c r="S28" s="38"/>
      <c r="T28" s="38"/>
      <c r="U28" s="38"/>
      <c r="V28" s="38"/>
      <c r="W28" s="38"/>
      <c r="X28" s="39"/>
      <c r="Y28" s="77"/>
      <c r="Z28" s="70"/>
      <c r="AA28" s="166">
        <f t="shared" si="2"/>
        <v>147.25</v>
      </c>
      <c r="AB28" s="70">
        <v>14</v>
      </c>
      <c r="AC28" s="1"/>
      <c r="AD28" s="1"/>
    </row>
    <row r="29" spans="1:30" ht="15.75">
      <c r="A29" s="110" t="s">
        <v>31</v>
      </c>
      <c r="B29" s="232"/>
      <c r="C29" s="57"/>
      <c r="D29" s="134"/>
      <c r="E29" s="71"/>
      <c r="F29" s="71"/>
      <c r="G29" s="72"/>
      <c r="H29" s="73">
        <f t="shared" si="0"/>
        <v>0</v>
      </c>
      <c r="I29" s="74"/>
      <c r="J29" s="38"/>
      <c r="K29" s="75"/>
      <c r="L29" s="73"/>
      <c r="M29" s="74"/>
      <c r="N29" s="53"/>
      <c r="O29" s="58"/>
      <c r="P29" s="27"/>
      <c r="Q29" s="27"/>
      <c r="R29" s="27"/>
      <c r="S29" s="27"/>
      <c r="T29" s="27"/>
      <c r="U29" s="27"/>
      <c r="V29" s="27"/>
      <c r="W29" s="27"/>
      <c r="X29" s="28"/>
      <c r="Y29" s="59"/>
      <c r="Z29" s="57"/>
      <c r="AA29" s="164" t="e">
        <f t="shared" si="2"/>
        <v>#DIV/0!</v>
      </c>
      <c r="AB29" s="57">
        <v>13</v>
      </c>
      <c r="AC29" s="1"/>
      <c r="AD29" s="1"/>
    </row>
    <row r="30" spans="1:30" ht="15.75">
      <c r="A30" s="110" t="s">
        <v>33</v>
      </c>
      <c r="B30" s="231"/>
      <c r="C30" s="78"/>
      <c r="D30" s="133"/>
      <c r="E30" s="93"/>
      <c r="F30" s="93"/>
      <c r="G30" s="94"/>
      <c r="H30" s="95">
        <f t="shared" si="0"/>
        <v>0</v>
      </c>
      <c r="I30" s="96"/>
      <c r="J30" s="97"/>
      <c r="K30" s="98"/>
      <c r="L30" s="95"/>
      <c r="M30" s="63"/>
      <c r="N30" s="64"/>
      <c r="O30" s="65"/>
      <c r="P30" s="34"/>
      <c r="Q30" s="34"/>
      <c r="R30" s="34"/>
      <c r="S30" s="34"/>
      <c r="T30" s="34"/>
      <c r="U30" s="34"/>
      <c r="V30" s="34"/>
      <c r="W30" s="34"/>
      <c r="X30" s="35"/>
      <c r="Y30" s="66"/>
      <c r="Z30" s="78"/>
      <c r="AA30" s="165" t="e">
        <f t="shared" si="2"/>
        <v>#DIV/0!</v>
      </c>
      <c r="AB30" s="78">
        <v>12</v>
      </c>
      <c r="AC30" s="1"/>
      <c r="AD30" s="1"/>
    </row>
    <row r="31" spans="1:30" ht="15.75">
      <c r="A31" s="173" t="s">
        <v>34</v>
      </c>
      <c r="B31" s="234"/>
      <c r="C31" s="57"/>
      <c r="D31" s="134"/>
      <c r="E31" s="71"/>
      <c r="F31" s="71"/>
      <c r="G31" s="72"/>
      <c r="H31" s="73">
        <f aca="true" t="shared" si="6" ref="H31:H43">SUM(D31,E31,F31,G31)</f>
        <v>0</v>
      </c>
      <c r="I31" s="74"/>
      <c r="J31" s="38"/>
      <c r="K31" s="75"/>
      <c r="L31" s="73"/>
      <c r="M31" s="52"/>
      <c r="N31" s="53"/>
      <c r="O31" s="58"/>
      <c r="P31" s="27"/>
      <c r="Q31" s="27"/>
      <c r="R31" s="27"/>
      <c r="S31" s="27"/>
      <c r="T31" s="27"/>
      <c r="U31" s="27"/>
      <c r="V31" s="27"/>
      <c r="W31" s="27"/>
      <c r="X31" s="28"/>
      <c r="Y31" s="59"/>
      <c r="Z31" s="57"/>
      <c r="AA31" s="164" t="e">
        <f t="shared" si="2"/>
        <v>#DIV/0!</v>
      </c>
      <c r="AB31" s="57">
        <v>11</v>
      </c>
      <c r="AC31" s="1"/>
      <c r="AD31" s="1"/>
    </row>
    <row r="32" spans="1:30" ht="15.75">
      <c r="A32" s="110" t="s">
        <v>35</v>
      </c>
      <c r="B32" s="234"/>
      <c r="C32" s="70"/>
      <c r="D32" s="132"/>
      <c r="E32" s="71"/>
      <c r="F32" s="71"/>
      <c r="G32" s="72"/>
      <c r="H32" s="73">
        <f t="shared" si="6"/>
        <v>0</v>
      </c>
      <c r="I32" s="74"/>
      <c r="J32" s="38"/>
      <c r="K32" s="75"/>
      <c r="L32" s="73"/>
      <c r="M32" s="74"/>
      <c r="N32" s="75"/>
      <c r="O32" s="76"/>
      <c r="P32" s="38"/>
      <c r="Q32" s="38"/>
      <c r="R32" s="38"/>
      <c r="S32" s="38"/>
      <c r="T32" s="38"/>
      <c r="U32" s="38"/>
      <c r="V32" s="38"/>
      <c r="W32" s="38"/>
      <c r="X32" s="39"/>
      <c r="Y32" s="77"/>
      <c r="Z32" s="70"/>
      <c r="AA32" s="166" t="e">
        <f t="shared" si="2"/>
        <v>#DIV/0!</v>
      </c>
      <c r="AB32" s="70">
        <v>10</v>
      </c>
      <c r="AC32" s="1"/>
      <c r="AD32" s="1"/>
    </row>
    <row r="33" spans="1:30" ht="15.75">
      <c r="A33" s="174" t="s">
        <v>36</v>
      </c>
      <c r="B33" s="232"/>
      <c r="C33" s="56"/>
      <c r="D33" s="132"/>
      <c r="E33" s="49"/>
      <c r="F33" s="49"/>
      <c r="G33" s="50"/>
      <c r="H33" s="51">
        <f t="shared" si="6"/>
        <v>0</v>
      </c>
      <c r="I33" s="52"/>
      <c r="J33" s="27"/>
      <c r="K33" s="68"/>
      <c r="L33" s="79"/>
      <c r="M33" s="67"/>
      <c r="N33" s="68"/>
      <c r="O33" s="54"/>
      <c r="P33" s="30"/>
      <c r="Q33" s="30"/>
      <c r="R33" s="30"/>
      <c r="S33" s="30"/>
      <c r="T33" s="30"/>
      <c r="U33" s="30"/>
      <c r="V33" s="30"/>
      <c r="W33" s="30"/>
      <c r="X33" s="31"/>
      <c r="Y33" s="55"/>
      <c r="Z33" s="56"/>
      <c r="AA33" s="164" t="e">
        <f t="shared" si="2"/>
        <v>#DIV/0!</v>
      </c>
      <c r="AB33" s="56">
        <v>9</v>
      </c>
      <c r="AC33" s="1"/>
      <c r="AD33" s="1"/>
    </row>
    <row r="34" spans="1:30" ht="15.75">
      <c r="A34" s="110" t="s">
        <v>37</v>
      </c>
      <c r="B34" s="230"/>
      <c r="C34" s="57"/>
      <c r="D34" s="132"/>
      <c r="E34" s="49"/>
      <c r="F34" s="49"/>
      <c r="G34" s="50"/>
      <c r="H34" s="51">
        <f t="shared" si="6"/>
        <v>0</v>
      </c>
      <c r="I34" s="52"/>
      <c r="J34" s="27"/>
      <c r="K34" s="53"/>
      <c r="L34" s="51"/>
      <c r="M34" s="52"/>
      <c r="N34" s="53"/>
      <c r="O34" s="58"/>
      <c r="P34" s="27"/>
      <c r="Q34" s="27"/>
      <c r="R34" s="27"/>
      <c r="S34" s="27"/>
      <c r="T34" s="27"/>
      <c r="U34" s="27"/>
      <c r="V34" s="27"/>
      <c r="W34" s="27"/>
      <c r="X34" s="28"/>
      <c r="Y34" s="59"/>
      <c r="Z34" s="57"/>
      <c r="AA34" s="164" t="e">
        <f t="shared" si="2"/>
        <v>#DIV/0!</v>
      </c>
      <c r="AB34" s="57">
        <v>8</v>
      </c>
      <c r="AC34" s="1"/>
      <c r="AD34" s="1"/>
    </row>
    <row r="35" spans="1:30" ht="15.75">
      <c r="A35" s="110" t="s">
        <v>38</v>
      </c>
      <c r="B35" s="230"/>
      <c r="C35" s="57"/>
      <c r="D35" s="132"/>
      <c r="E35" s="49"/>
      <c r="F35" s="49"/>
      <c r="G35" s="50"/>
      <c r="H35" s="51">
        <f t="shared" si="6"/>
        <v>0</v>
      </c>
      <c r="I35" s="52"/>
      <c r="J35" s="27"/>
      <c r="K35" s="53"/>
      <c r="L35" s="51"/>
      <c r="M35" s="52"/>
      <c r="N35" s="53"/>
      <c r="O35" s="58"/>
      <c r="P35" s="27"/>
      <c r="Q35" s="27"/>
      <c r="R35" s="27"/>
      <c r="S35" s="27"/>
      <c r="T35" s="27"/>
      <c r="U35" s="27"/>
      <c r="V35" s="27"/>
      <c r="W35" s="27"/>
      <c r="X35" s="28"/>
      <c r="Y35" s="59"/>
      <c r="Z35" s="57"/>
      <c r="AA35" s="164" t="e">
        <f t="shared" si="2"/>
        <v>#DIV/0!</v>
      </c>
      <c r="AB35" s="57">
        <v>7</v>
      </c>
      <c r="AC35" s="1"/>
      <c r="AD35" s="1"/>
    </row>
    <row r="36" spans="1:30" ht="15.75">
      <c r="A36" s="110" t="s">
        <v>39</v>
      </c>
      <c r="B36" s="230"/>
      <c r="C36" s="57"/>
      <c r="D36" s="132"/>
      <c r="E36" s="49"/>
      <c r="F36" s="49"/>
      <c r="G36" s="50"/>
      <c r="H36" s="51">
        <f t="shared" si="6"/>
        <v>0</v>
      </c>
      <c r="I36" s="52"/>
      <c r="J36" s="27"/>
      <c r="K36" s="53"/>
      <c r="L36" s="51"/>
      <c r="M36" s="52"/>
      <c r="N36" s="53"/>
      <c r="O36" s="58"/>
      <c r="P36" s="27"/>
      <c r="Q36" s="27"/>
      <c r="R36" s="27"/>
      <c r="S36" s="27"/>
      <c r="T36" s="27"/>
      <c r="U36" s="27"/>
      <c r="V36" s="27"/>
      <c r="W36" s="27"/>
      <c r="X36" s="28"/>
      <c r="Y36" s="59"/>
      <c r="Z36" s="57"/>
      <c r="AA36" s="164" t="e">
        <f t="shared" si="2"/>
        <v>#DIV/0!</v>
      </c>
      <c r="AB36" s="57">
        <v>6</v>
      </c>
      <c r="AC36" s="1"/>
      <c r="AD36" s="1"/>
    </row>
    <row r="37" spans="1:30" ht="15.75">
      <c r="A37" s="110" t="s">
        <v>40</v>
      </c>
      <c r="B37" s="233"/>
      <c r="C37" s="78"/>
      <c r="D37" s="139"/>
      <c r="E37" s="60"/>
      <c r="F37" s="60"/>
      <c r="G37" s="61"/>
      <c r="H37" s="62">
        <f t="shared" si="6"/>
        <v>0</v>
      </c>
      <c r="I37" s="63"/>
      <c r="J37" s="34"/>
      <c r="K37" s="64"/>
      <c r="L37" s="62"/>
      <c r="M37" s="63"/>
      <c r="N37" s="64"/>
      <c r="O37" s="65"/>
      <c r="P37" s="34"/>
      <c r="Q37" s="34"/>
      <c r="R37" s="34"/>
      <c r="S37" s="34"/>
      <c r="T37" s="34"/>
      <c r="U37" s="34"/>
      <c r="V37" s="34"/>
      <c r="W37" s="34"/>
      <c r="X37" s="35"/>
      <c r="Y37" s="66"/>
      <c r="Z37" s="78"/>
      <c r="AA37" s="165" t="e">
        <f t="shared" si="2"/>
        <v>#DIV/0!</v>
      </c>
      <c r="AB37" s="78">
        <v>5</v>
      </c>
      <c r="AC37" s="1"/>
      <c r="AD37" s="1"/>
    </row>
    <row r="38" spans="1:30" ht="15.75">
      <c r="A38" s="173" t="s">
        <v>41</v>
      </c>
      <c r="B38" s="230"/>
      <c r="C38" s="57"/>
      <c r="D38" s="132"/>
      <c r="E38" s="49"/>
      <c r="F38" s="49"/>
      <c r="G38" s="50"/>
      <c r="H38" s="51">
        <f t="shared" si="6"/>
        <v>0</v>
      </c>
      <c r="I38" s="52"/>
      <c r="J38" s="27"/>
      <c r="K38" s="53"/>
      <c r="L38" s="51"/>
      <c r="M38" s="52"/>
      <c r="N38" s="53"/>
      <c r="O38" s="58"/>
      <c r="P38" s="27"/>
      <c r="Q38" s="27"/>
      <c r="R38" s="27"/>
      <c r="S38" s="27"/>
      <c r="T38" s="27"/>
      <c r="U38" s="27"/>
      <c r="V38" s="27"/>
      <c r="W38" s="27"/>
      <c r="X38" s="28"/>
      <c r="Y38" s="59"/>
      <c r="Z38" s="57"/>
      <c r="AA38" s="164" t="e">
        <f t="shared" si="2"/>
        <v>#DIV/0!</v>
      </c>
      <c r="AB38" s="57">
        <v>4</v>
      </c>
      <c r="AC38" s="1"/>
      <c r="AD38" s="1"/>
    </row>
    <row r="39" spans="1:30" ht="15.75">
      <c r="A39" s="110" t="s">
        <v>42</v>
      </c>
      <c r="B39" s="232"/>
      <c r="C39" s="70"/>
      <c r="D39" s="134"/>
      <c r="E39" s="71"/>
      <c r="F39" s="71"/>
      <c r="G39" s="72"/>
      <c r="H39" s="73">
        <f t="shared" si="6"/>
        <v>0</v>
      </c>
      <c r="I39" s="74"/>
      <c r="J39" s="38"/>
      <c r="K39" s="75"/>
      <c r="L39" s="73"/>
      <c r="M39" s="74"/>
      <c r="N39" s="75"/>
      <c r="O39" s="76"/>
      <c r="P39" s="38"/>
      <c r="Q39" s="38"/>
      <c r="R39" s="38"/>
      <c r="S39" s="38"/>
      <c r="T39" s="38"/>
      <c r="U39" s="38"/>
      <c r="V39" s="38"/>
      <c r="W39" s="38"/>
      <c r="X39" s="39"/>
      <c r="Y39" s="77"/>
      <c r="Z39" s="70"/>
      <c r="AA39" s="166" t="e">
        <f t="shared" si="2"/>
        <v>#DIV/0!</v>
      </c>
      <c r="AB39" s="70">
        <v>3</v>
      </c>
      <c r="AC39" s="1"/>
      <c r="AD39" s="1"/>
    </row>
    <row r="40" spans="1:30" ht="15.75">
      <c r="A40" s="174" t="s">
        <v>43</v>
      </c>
      <c r="B40" s="230"/>
      <c r="C40" s="56"/>
      <c r="D40" s="132"/>
      <c r="E40" s="49"/>
      <c r="F40" s="49"/>
      <c r="G40" s="50"/>
      <c r="H40" s="51">
        <f t="shared" si="6"/>
        <v>0</v>
      </c>
      <c r="I40" s="52"/>
      <c r="J40" s="27"/>
      <c r="K40" s="68"/>
      <c r="L40" s="79"/>
      <c r="M40" s="67"/>
      <c r="N40" s="68"/>
      <c r="O40" s="54"/>
      <c r="P40" s="30"/>
      <c r="Q40" s="30"/>
      <c r="R40" s="30"/>
      <c r="S40" s="30"/>
      <c r="T40" s="30"/>
      <c r="U40" s="30"/>
      <c r="V40" s="30"/>
      <c r="W40" s="30"/>
      <c r="X40" s="31"/>
      <c r="Y40" s="55"/>
      <c r="Z40" s="56"/>
      <c r="AA40" s="164" t="e">
        <f t="shared" si="2"/>
        <v>#DIV/0!</v>
      </c>
      <c r="AB40" s="56">
        <v>2</v>
      </c>
      <c r="AC40" s="1"/>
      <c r="AD40" s="1"/>
    </row>
    <row r="41" spans="1:30" ht="15.75">
      <c r="A41" s="110" t="s">
        <v>44</v>
      </c>
      <c r="B41" s="230"/>
      <c r="C41" s="57"/>
      <c r="D41" s="132"/>
      <c r="E41" s="49"/>
      <c r="F41" s="49"/>
      <c r="G41" s="50"/>
      <c r="H41" s="51">
        <f t="shared" si="6"/>
        <v>0</v>
      </c>
      <c r="I41" s="52"/>
      <c r="J41" s="27"/>
      <c r="K41" s="53"/>
      <c r="L41" s="51"/>
      <c r="M41" s="52"/>
      <c r="N41" s="53"/>
      <c r="O41" s="58"/>
      <c r="P41" s="27"/>
      <c r="Q41" s="27"/>
      <c r="R41" s="27"/>
      <c r="S41" s="27"/>
      <c r="T41" s="27"/>
      <c r="U41" s="27"/>
      <c r="V41" s="27"/>
      <c r="W41" s="27"/>
      <c r="X41" s="28"/>
      <c r="Y41" s="59"/>
      <c r="Z41" s="57"/>
      <c r="AA41" s="164" t="e">
        <f t="shared" si="2"/>
        <v>#DIV/0!</v>
      </c>
      <c r="AB41" s="57">
        <v>1</v>
      </c>
      <c r="AC41" s="1"/>
      <c r="AD41" s="1"/>
    </row>
    <row r="42" spans="1:30" ht="15.75">
      <c r="A42" s="110" t="s">
        <v>45</v>
      </c>
      <c r="B42" s="230" t="s">
        <v>53</v>
      </c>
      <c r="C42" s="70" t="s">
        <v>70</v>
      </c>
      <c r="D42" s="132">
        <v>290</v>
      </c>
      <c r="E42" s="49">
        <v>266</v>
      </c>
      <c r="F42" s="49">
        <v>266</v>
      </c>
      <c r="G42" s="50">
        <v>264</v>
      </c>
      <c r="H42" s="51">
        <f>SUM(D42,E42,F42,G42)</f>
        <v>1086</v>
      </c>
      <c r="I42" s="52"/>
      <c r="J42" s="27"/>
      <c r="K42" s="53"/>
      <c r="L42" s="51"/>
      <c r="M42" s="52"/>
      <c r="N42" s="53"/>
      <c r="O42" s="58"/>
      <c r="P42" s="27"/>
      <c r="Q42" s="27"/>
      <c r="R42" s="27"/>
      <c r="S42" s="27"/>
      <c r="T42" s="27"/>
      <c r="U42" s="27"/>
      <c r="V42" s="27"/>
      <c r="W42" s="27"/>
      <c r="X42" s="28"/>
      <c r="Y42" s="59"/>
      <c r="Z42" s="57"/>
      <c r="AA42" s="164">
        <f t="shared" si="2"/>
        <v>271.5</v>
      </c>
      <c r="AB42" s="57">
        <v>1</v>
      </c>
      <c r="AC42" s="1"/>
      <c r="AD42" s="1"/>
    </row>
    <row r="43" spans="1:30" ht="16.5" thickBot="1">
      <c r="A43" s="175" t="s">
        <v>46</v>
      </c>
      <c r="B43" s="238"/>
      <c r="C43" s="86"/>
      <c r="D43" s="140"/>
      <c r="E43" s="80"/>
      <c r="F43" s="80"/>
      <c r="G43" s="81"/>
      <c r="H43" s="82">
        <f t="shared" si="6"/>
        <v>0</v>
      </c>
      <c r="I43" s="83"/>
      <c r="J43" s="84"/>
      <c r="K43" s="85"/>
      <c r="L43" s="82"/>
      <c r="M43" s="83"/>
      <c r="N43" s="85"/>
      <c r="O43" s="178"/>
      <c r="P43" s="84"/>
      <c r="Q43" s="84"/>
      <c r="R43" s="84"/>
      <c r="S43" s="84"/>
      <c r="T43" s="84"/>
      <c r="U43" s="84"/>
      <c r="V43" s="84"/>
      <c r="W43" s="84"/>
      <c r="X43" s="179"/>
      <c r="Y43" s="180"/>
      <c r="Z43" s="86"/>
      <c r="AA43" s="167" t="e">
        <f t="shared" si="2"/>
        <v>#DIV/0!</v>
      </c>
      <c r="AB43" s="86">
        <v>1</v>
      </c>
      <c r="AC43" s="1"/>
      <c r="AD43" s="1"/>
    </row>
  </sheetData>
  <mergeCells count="10">
    <mergeCell ref="A1:B1"/>
    <mergeCell ref="H2:H3"/>
    <mergeCell ref="I2:J3"/>
    <mergeCell ref="K2:K3"/>
    <mergeCell ref="AA2:AA3"/>
    <mergeCell ref="AB2:AB3"/>
    <mergeCell ref="L2:L3"/>
    <mergeCell ref="M2:N3"/>
    <mergeCell ref="O2:O3"/>
    <mergeCell ref="Z2:Z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2017-01-17T17:27:30Z</dcterms:modified>
  <cp:category/>
  <cp:version/>
  <cp:contentType/>
  <cp:contentStatus/>
</cp:coreProperties>
</file>