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<sst xmlns="http://schemas.openxmlformats.org/spreadsheetml/2006/main" count="109" uniqueCount="86">
  <si>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</si>
  <si>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</si>
  <si>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</si>
  <si>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</si>
  <si>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</si>
  <si>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</si>
  <si>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</si>
  <si>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</si>
  <si>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</si>
  <si>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</si>
  <si>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</si>
  <si>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</si>
  <si>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</si>
  <si>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</si>
  <si>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</si>
  <si>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</si>
  <si>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</si>
  <si>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</si>
  <si>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</si>
  <si>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</si>
  <si>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</si>
  <si>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</si>
  <si>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</si>
  <si>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</si>
  <si>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</si>
  <si>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</si>
  <si>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</si>
  <si>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</si>
  <si>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</si>
  <si>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</si>
  <si>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</si>
  <si>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</si>
  <si>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</si>
  <si>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</si>
  <si>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</si>
  <si>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</si>
  <si>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</si>
  <si>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</si>
  <si>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</si>
  <si>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</si>
  <si>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</si>
  <si>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</si>
  <si>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</si>
  <si>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</si>
  <si>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</si>
  <si>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</si>
  <si>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</si>
  <si>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</si>
  <si>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</si>
  <si>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</si>
  <si>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</si>
  <si>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C</t>
  </si>
  <si>
    <t>Průměr pro hand.</t>
  </si>
  <si>
    <t>Handicap</t>
  </si>
  <si>
    <t>Frýbort Ota</t>
  </si>
  <si>
    <t>Frýbortová Marie</t>
  </si>
  <si>
    <t>Čermák Fanda</t>
  </si>
  <si>
    <t>Krch Miroslav</t>
  </si>
  <si>
    <t>Molnar Claudiu</t>
  </si>
  <si>
    <t>Melcr Šimon</t>
  </si>
  <si>
    <t>Čekal Filip</t>
  </si>
  <si>
    <t>Čikeš Milan</t>
  </si>
  <si>
    <t>Hlas Karel</t>
  </si>
  <si>
    <t>Volčko Vláďa</t>
  </si>
  <si>
    <t>Kocmanová Jana</t>
  </si>
  <si>
    <t xml:space="preserve">Sponzoři:    </t>
  </si>
  <si>
    <t>Numismatika POPO Třeboň</t>
  </si>
  <si>
    <t>Nábytek Akrim</t>
  </si>
  <si>
    <t>Uhlířová Zuzana</t>
  </si>
  <si>
    <t>Homolka Jiří</t>
  </si>
  <si>
    <t>Švejda Antonín</t>
  </si>
  <si>
    <t>Trča Pavel</t>
  </si>
  <si>
    <t>Kunc Oto</t>
  </si>
  <si>
    <t>Vondra Josef</t>
  </si>
  <si>
    <t xml:space="preserve">B </t>
  </si>
  <si>
    <t>Taichman David</t>
  </si>
  <si>
    <t>Cr</t>
  </si>
  <si>
    <t>Vlach Marek</t>
  </si>
  <si>
    <t>Tábor Cup 14.10.2023</t>
  </si>
  <si>
    <t>Doležal Jiří</t>
  </si>
  <si>
    <t>Straková Irena</t>
  </si>
  <si>
    <t>Slach Zbyněk</t>
  </si>
  <si>
    <t>Uhlíř Jiří</t>
  </si>
  <si>
    <t>A</t>
  </si>
  <si>
    <t>Liebichová Inka</t>
  </si>
  <si>
    <t>Molnar Sebastian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</si>
</sst>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164" fontId="8" fillId="0" borderId="53" xfId="21" applyNumberFormat="1" applyFont="1" applyFill="1" applyBorder="1" applyAlignment="1" applyProtection="1">
      <alignment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6" xfId="21" applyNumberFormat="1" applyFont="1" applyFill="1" applyBorder="1" applyAlignment="1" applyProtection="1">
      <alignment vertical="center" wrapText="1"/>
      <protection hidden="1"/>
    </xf>
    <xf numFmtId="164" fontId="3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0" fontId="15" fillId="0" borderId="49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14" fillId="0" borderId="48" xfId="21" applyFont="1" applyFill="1" applyBorder="1" applyAlignment="1" applyProtection="1">
      <alignment vertical="center"/>
      <protection hidden="1"/>
    </xf>
    <xf numFmtId="0" fontId="14" fillId="0" borderId="66" xfId="21" applyFont="1" applyFill="1" applyBorder="1" applyAlignment="1" applyProtection="1">
      <alignment vertical="center"/>
      <protection hidden="1"/>
    </xf>
    <xf numFmtId="0" fontId="7" fillId="5" borderId="63" xfId="21" applyFont="1" applyFill="1" applyBorder="1" applyAlignment="1" applyProtection="1">
      <alignment horizontal="center" vertical="center"/>
      <protection hidden="1"/>
    </xf>
    <xf numFmtId="0" fontId="7" fillId="3" borderId="67" xfId="21" applyFont="1" applyFill="1" applyBorder="1" applyAlignment="1" applyProtection="1">
      <alignment horizontal="center" vertical="center"/>
      <protection hidden="1"/>
    </xf>
    <xf numFmtId="0" fontId="14" fillId="0" borderId="68" xfId="21" applyFont="1" applyFill="1" applyBorder="1" applyAlignment="1" applyProtection="1">
      <alignment vertical="center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7" xfId="21" applyFont="1" applyFill="1" applyBorder="1" applyAlignment="1" applyProtection="1">
      <alignment horizontal="center" vertical="center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" fontId="17" fillId="0" borderId="83" xfId="21" applyNumberFormat="1" applyFont="1" applyFill="1" applyBorder="1" applyAlignment="1" applyProtection="1">
      <alignment vertical="center" wrapText="1"/>
      <protection hidden="1"/>
    </xf>
    <xf numFmtId="1" fontId="15" fillId="0" borderId="8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0" fontId="7" fillId="4" borderId="86" xfId="21" applyFont="1" applyFill="1" applyBorder="1" applyAlignment="1" applyProtection="1">
      <alignment horizontal="center" vertical="center"/>
      <protection hidden="1"/>
    </xf>
    <xf numFmtId="0" fontId="14" fillId="0" borderId="85" xfId="21" applyFont="1" applyFill="1" applyBorder="1" applyAlignment="1" applyProtection="1">
      <alignment vertical="center"/>
      <protection hidden="1"/>
    </xf>
    <xf numFmtId="0" fontId="8" fillId="0" borderId="85" xfId="21" applyFont="1" applyFill="1" applyBorder="1" applyAlignment="1" applyProtection="1">
      <alignment horizontal="center"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" fontId="17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6" fillId="0" borderId="8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5" xfId="21" applyFont="1" applyFill="1" applyBorder="1" applyAlignment="1" applyProtection="1">
      <alignment vertical="center"/>
      <protection hidden="1"/>
    </xf>
    <xf numFmtId="0" fontId="8" fillId="0" borderId="95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96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97" xfId="21" applyNumberFormat="1" applyFont="1" applyFill="1" applyBorder="1" applyAlignment="1" applyProtection="1">
      <alignment vertical="center" wrapText="1"/>
      <protection hidden="1"/>
    </xf>
    <xf numFmtId="0" fontId="8" fillId="0" borderId="11" xfId="2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21" applyFont="1" applyFill="1" applyBorder="1" applyAlignment="1" applyProtection="1">
      <alignment horizontal="center" vertical="center" wrapText="1"/>
      <protection hidden="1"/>
    </xf>
    <xf numFmtId="0" fontId="8" fillId="0" borderId="67" xfId="21" applyFont="1" applyFill="1" applyBorder="1" applyAlignment="1" applyProtection="1">
      <alignment horizontal="center" vertical="center" wrapText="1"/>
      <protection hidden="1"/>
    </xf>
    <xf numFmtId="0" fontId="8" fillId="0" borderId="98" xfId="2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0" fontId="16" fillId="0" borderId="96" xfId="21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0" borderId="102" xfId="21" applyFont="1" applyFill="1" applyBorder="1" applyAlignment="1" applyProtection="1">
      <alignment horizontal="center" vertical="center" wrapText="1"/>
      <protection hidden="1"/>
    </xf>
    <xf numFmtId="0" fontId="8" fillId="0" borderId="95" xfId="2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27" xfId="21" applyNumberFormat="1" applyFont="1" applyFill="1" applyBorder="1" applyAlignment="1" applyProtection="1">
      <alignment vertical="center" wrapText="1"/>
      <protection hidden="1"/>
    </xf>
    <xf numFmtId="164" fontId="0" fillId="0" borderId="53" xfId="21" applyNumberFormat="1" applyFont="1" applyFill="1" applyBorder="1" applyAlignment="1" applyProtection="1">
      <alignment vertical="center" wrapText="1"/>
      <protection hidden="1"/>
    </xf>
    <xf numFmtId="164" fontId="3" fillId="0" borderId="54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7.2812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12" t="s">
        <v>78</v>
      </c>
      <c r="B1" s="212"/>
      <c r="C1" s="6"/>
      <c r="D1" s="189" t="s">
        <v>65</v>
      </c>
      <c r="E1" s="6"/>
      <c r="G1" s="3"/>
      <c r="H1" s="3"/>
      <c r="I1" s="191" t="s">
        <v>66</v>
      </c>
      <c r="J1" s="3"/>
      <c r="K1" s="3"/>
      <c r="L1" s="3"/>
      <c r="M1" s="3"/>
      <c r="N1" s="190" t="s">
        <v>67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6" t="s">
        <v>0</v>
      </c>
      <c r="B2" s="85" t="s">
        <v>16</v>
      </c>
      <c r="C2" s="85"/>
      <c r="D2" s="226" t="s">
        <v>52</v>
      </c>
      <c r="E2" s="226" t="s">
        <v>53</v>
      </c>
      <c r="F2" s="86"/>
      <c r="G2" s="86" t="s">
        <v>17</v>
      </c>
      <c r="H2" s="88"/>
      <c r="I2" s="87"/>
      <c r="J2" s="213" t="s">
        <v>5</v>
      </c>
      <c r="K2" s="217" t="s">
        <v>18</v>
      </c>
      <c r="L2" s="223"/>
      <c r="M2" s="215" t="s">
        <v>48</v>
      </c>
      <c r="N2" s="213" t="s">
        <v>5</v>
      </c>
      <c r="O2" s="217" t="s">
        <v>19</v>
      </c>
      <c r="P2" s="218"/>
      <c r="Q2" s="221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13" t="s">
        <v>5</v>
      </c>
      <c r="AC2" s="215" t="s">
        <v>45</v>
      </c>
      <c r="AD2" s="213" t="s">
        <v>46</v>
      </c>
      <c r="AF2" s="1" t="s">
        <v>47</v>
      </c>
    </row>
    <row r="3" spans="1:30" ht="12.75">
      <c r="A3" s="104"/>
      <c r="B3" s="134"/>
      <c r="C3" s="92"/>
      <c r="D3" s="227"/>
      <c r="E3" s="227"/>
      <c r="F3" s="104"/>
      <c r="G3" s="89"/>
      <c r="H3" s="89"/>
      <c r="I3" s="90"/>
      <c r="J3" s="214"/>
      <c r="K3" s="219"/>
      <c r="L3" s="224"/>
      <c r="M3" s="225"/>
      <c r="N3" s="214"/>
      <c r="O3" s="219"/>
      <c r="P3" s="220"/>
      <c r="Q3" s="222"/>
      <c r="R3" s="9"/>
      <c r="S3" s="9"/>
      <c r="T3" s="9"/>
      <c r="U3" s="9"/>
      <c r="V3" s="9"/>
      <c r="W3" s="9"/>
      <c r="X3" s="9"/>
      <c r="Y3" s="9"/>
      <c r="Z3" s="18"/>
      <c r="AA3" s="29"/>
      <c r="AB3" s="214"/>
      <c r="AC3" s="216"/>
      <c r="AD3" s="214"/>
    </row>
    <row r="4" spans="1:34" ht="15.75" customHeight="1">
      <c r="A4" s="68" t="s">
        <v>1</v>
      </c>
      <c r="B4" s="135" t="s">
        <v>63</v>
      </c>
      <c r="C4" s="37" t="s">
        <v>50</v>
      </c>
      <c r="D4" s="38">
        <v>170</v>
      </c>
      <c r="E4" s="197">
        <f>IF((180-D4)*50%&lt;0,0,ROUND((180-D4)*50%,0))</f>
        <v>5</v>
      </c>
      <c r="F4" s="202">
        <v>165</v>
      </c>
      <c r="G4" s="50">
        <v>168</v>
      </c>
      <c r="H4" s="50">
        <v>192</v>
      </c>
      <c r="I4" s="51">
        <v>170</v>
      </c>
      <c r="J4" s="32">
        <f>SUM(F4,G4,H4,I4,4*E4)</f>
        <v>715</v>
      </c>
      <c r="K4" s="33">
        <v>188</v>
      </c>
      <c r="L4" s="19">
        <v>168</v>
      </c>
      <c r="M4" s="94">
        <f>J4/4</f>
        <v>178.75</v>
      </c>
      <c r="N4" s="95">
        <f>SUM(K4,L4,M4,2*E4)</f>
        <v>544.75</v>
      </c>
      <c r="O4" s="33">
        <v>222</v>
      </c>
      <c r="P4" s="153">
        <v>180</v>
      </c>
      <c r="Q4" s="93">
        <f>(J4+N4)/7</f>
        <v>179.96428571428572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02">
        <f>SUM(O4,P4,Q4,2*E4)</f>
        <v>591.9642857142858</v>
      </c>
      <c r="AC4" s="98">
        <f aca="true" t="shared" si="0" ref="AC4:AC15">AVERAGE(F4,G4,H4,I4,K4,L4,O4,P4)</f>
        <v>181.625</v>
      </c>
      <c r="AD4" s="38">
        <v>60</v>
      </c>
      <c r="AE4" s="38">
        <v>40</v>
      </c>
      <c r="AF4" s="184">
        <f>MAX(F4:I45,K4:L27,O4:P15)</f>
        <v>264</v>
      </c>
      <c r="AH4" s="1" t="s">
        <v>58</v>
      </c>
    </row>
    <row r="5" spans="1:32" ht="15.75" customHeight="1">
      <c r="A5" s="68" t="s">
        <v>2</v>
      </c>
      <c r="B5" s="136" t="s">
        <v>68</v>
      </c>
      <c r="C5" s="62" t="s">
        <v>74</v>
      </c>
      <c r="D5" s="62">
        <v>162</v>
      </c>
      <c r="E5" s="197">
        <v>9</v>
      </c>
      <c r="F5" s="166">
        <v>164</v>
      </c>
      <c r="G5" s="63">
        <v>160</v>
      </c>
      <c r="H5" s="63">
        <v>193</v>
      </c>
      <c r="I5" s="64">
        <v>157</v>
      </c>
      <c r="J5" s="32">
        <v>710</v>
      </c>
      <c r="K5" s="33">
        <v>178</v>
      </c>
      <c r="L5" s="19">
        <v>139</v>
      </c>
      <c r="M5" s="94">
        <v>177.5</v>
      </c>
      <c r="N5" s="95">
        <v>512.5</v>
      </c>
      <c r="O5" s="33">
        <v>178</v>
      </c>
      <c r="P5" s="153">
        <v>204</v>
      </c>
      <c r="Q5" s="93">
        <f>(J5+N5)/7</f>
        <v>174.64285714285714</v>
      </c>
      <c r="R5" s="21"/>
      <c r="S5" s="21"/>
      <c r="T5" s="21"/>
      <c r="U5" s="21"/>
      <c r="V5" s="21"/>
      <c r="W5" s="21"/>
      <c r="X5" s="21"/>
      <c r="Y5" s="21"/>
      <c r="Z5" s="22"/>
      <c r="AA5" s="36"/>
      <c r="AB5" s="102">
        <f>SUM(O5,P5,Q5,2*E5)</f>
        <v>574.6428571428571</v>
      </c>
      <c r="AC5" s="99">
        <f t="shared" si="0"/>
        <v>171.625</v>
      </c>
      <c r="AD5" s="38">
        <v>57</v>
      </c>
      <c r="AE5" s="38">
        <v>38</v>
      </c>
      <c r="AF5" s="2"/>
    </row>
    <row r="6" spans="1:32" ht="15.75" customHeight="1">
      <c r="A6" s="68" t="s">
        <v>3</v>
      </c>
      <c r="B6" s="137" t="s">
        <v>55</v>
      </c>
      <c r="C6" s="48" t="s">
        <v>50</v>
      </c>
      <c r="D6" s="49">
        <v>161</v>
      </c>
      <c r="E6" s="197">
        <f>IF((180-D6)*50%&lt;0,0,ROUND((180-D6)*50%,0))</f>
        <v>10</v>
      </c>
      <c r="F6" s="166">
        <v>147</v>
      </c>
      <c r="G6" s="63">
        <v>167</v>
      </c>
      <c r="H6" s="63">
        <v>154</v>
      </c>
      <c r="I6" s="64">
        <v>184</v>
      </c>
      <c r="J6" s="32">
        <f>SUM(F6,G6,H6,I6,4*E6)</f>
        <v>692</v>
      </c>
      <c r="K6" s="65">
        <v>166</v>
      </c>
      <c r="L6" s="66">
        <v>160</v>
      </c>
      <c r="M6" s="94">
        <f>J6/4</f>
        <v>173</v>
      </c>
      <c r="N6" s="95">
        <f>SUM(K6,L6,M6,2*E6)</f>
        <v>519</v>
      </c>
      <c r="O6" s="65">
        <v>185</v>
      </c>
      <c r="P6" s="154">
        <v>191</v>
      </c>
      <c r="Q6" s="93">
        <f>(J6+N6)/7</f>
        <v>173</v>
      </c>
      <c r="R6" s="231"/>
      <c r="S6" s="231"/>
      <c r="T6" s="231"/>
      <c r="U6" s="231"/>
      <c r="V6" s="231"/>
      <c r="W6" s="231"/>
      <c r="X6" s="231"/>
      <c r="Y6" s="231"/>
      <c r="Z6" s="232"/>
      <c r="AA6" s="233"/>
      <c r="AB6" s="102">
        <f>SUM(O6,P6,Q6,2*E6)</f>
        <v>569</v>
      </c>
      <c r="AC6" s="112">
        <f t="shared" si="0"/>
        <v>169.25</v>
      </c>
      <c r="AD6" s="62">
        <v>55.5</v>
      </c>
      <c r="AE6" s="62">
        <v>37</v>
      </c>
      <c r="AF6" s="184"/>
    </row>
    <row r="7" spans="1:31" ht="15.75" customHeight="1">
      <c r="A7" s="68" t="s">
        <v>4</v>
      </c>
      <c r="B7" s="138" t="s">
        <v>60</v>
      </c>
      <c r="C7" s="56" t="s">
        <v>51</v>
      </c>
      <c r="D7" s="120">
        <v>151</v>
      </c>
      <c r="E7" s="197">
        <f>IF((180-D7)*50%&lt;0,0,ROUND((180-D7)*50%,0))</f>
        <v>15</v>
      </c>
      <c r="F7" s="166">
        <v>183</v>
      </c>
      <c r="G7" s="63">
        <v>162</v>
      </c>
      <c r="H7" s="63">
        <v>166</v>
      </c>
      <c r="I7" s="64">
        <v>154</v>
      </c>
      <c r="J7" s="32">
        <f>SUM(F7,G7,H7,I7,4*E7)</f>
        <v>725</v>
      </c>
      <c r="K7" s="52">
        <v>131</v>
      </c>
      <c r="L7" s="25">
        <v>177</v>
      </c>
      <c r="M7" s="94">
        <f>J7/4</f>
        <v>181.25</v>
      </c>
      <c r="N7" s="95">
        <f>SUM(K7,L7,M7,2*E7)</f>
        <v>519.25</v>
      </c>
      <c r="O7" s="52">
        <v>175</v>
      </c>
      <c r="P7" s="155">
        <v>169</v>
      </c>
      <c r="Q7" s="93">
        <f>(J7+N7)/7</f>
        <v>177.75</v>
      </c>
      <c r="R7" s="208"/>
      <c r="S7" s="208"/>
      <c r="T7" s="208"/>
      <c r="U7" s="208"/>
      <c r="V7" s="208"/>
      <c r="W7" s="208"/>
      <c r="X7" s="208"/>
      <c r="Y7" s="208"/>
      <c r="Z7" s="209"/>
      <c r="AA7" s="210"/>
      <c r="AB7" s="102">
        <f>SUM(O7,P7,Q7,2*E7)</f>
        <v>551.75</v>
      </c>
      <c r="AC7" s="101">
        <f t="shared" si="0"/>
        <v>164.625</v>
      </c>
      <c r="AD7" s="49">
        <v>54</v>
      </c>
      <c r="AE7" s="49">
        <v>36</v>
      </c>
    </row>
    <row r="8" spans="1:31" ht="15.75" customHeight="1">
      <c r="A8" s="68" t="s">
        <v>6</v>
      </c>
      <c r="B8" s="139" t="s">
        <v>69</v>
      </c>
      <c r="C8" s="97" t="s">
        <v>51</v>
      </c>
      <c r="D8" s="97">
        <v>156</v>
      </c>
      <c r="E8" s="197">
        <f>IF((180-D8)*50%&lt;0,0,ROUND((180-D8)*50%,0))</f>
        <v>12</v>
      </c>
      <c r="F8" s="205">
        <v>181</v>
      </c>
      <c r="G8" s="198">
        <v>185</v>
      </c>
      <c r="H8" s="91">
        <v>183</v>
      </c>
      <c r="I8" s="31">
        <v>167</v>
      </c>
      <c r="J8" s="32">
        <f>SUM(F8,G8,H8,I8,4*E8)</f>
        <v>764</v>
      </c>
      <c r="K8" s="43">
        <v>211</v>
      </c>
      <c r="L8" s="23">
        <v>141</v>
      </c>
      <c r="M8" s="94">
        <f>J8/4</f>
        <v>191</v>
      </c>
      <c r="N8" s="95">
        <f>SUM(K8,L8,M8,2*E8)</f>
        <v>567</v>
      </c>
      <c r="O8" s="43">
        <v>169</v>
      </c>
      <c r="P8" s="156">
        <v>166</v>
      </c>
      <c r="Q8" s="93">
        <f>(J8+N8)/7</f>
        <v>190.14285714285714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02">
        <f>SUM(O8,P8,Q8,2*E8)</f>
        <v>549.1428571428571</v>
      </c>
      <c r="AC8" s="100">
        <f t="shared" si="0"/>
        <v>175.375</v>
      </c>
      <c r="AD8" s="120">
        <v>52.5</v>
      </c>
      <c r="AE8" s="120">
        <v>35</v>
      </c>
    </row>
    <row r="9" spans="1:36" ht="15.75" customHeight="1">
      <c r="A9" s="68" t="s">
        <v>7</v>
      </c>
      <c r="B9" s="140" t="s">
        <v>57</v>
      </c>
      <c r="C9" s="188" t="s">
        <v>50</v>
      </c>
      <c r="D9" s="123">
        <v>161</v>
      </c>
      <c r="E9" s="199">
        <f>IF((180-D9)*50%&lt;0,0,ROUND((180-D9)*50%,0))</f>
        <v>10</v>
      </c>
      <c r="F9" s="202">
        <v>150</v>
      </c>
      <c r="G9" s="50">
        <v>147</v>
      </c>
      <c r="H9" s="50">
        <v>210</v>
      </c>
      <c r="I9" s="51">
        <v>171</v>
      </c>
      <c r="J9" s="192">
        <f>SUM(F9,G9,H9,I9,4*E9)</f>
        <v>718</v>
      </c>
      <c r="K9" s="77">
        <v>154</v>
      </c>
      <c r="L9" s="78">
        <v>210</v>
      </c>
      <c r="M9" s="193">
        <f>J9/4</f>
        <v>179.5</v>
      </c>
      <c r="N9" s="96">
        <f>SUM(K9,L9,M9,2*E9)</f>
        <v>563.5</v>
      </c>
      <c r="O9" s="72">
        <v>156</v>
      </c>
      <c r="P9" s="157">
        <v>182</v>
      </c>
      <c r="Q9" s="93">
        <f>(J9+N9)/7</f>
        <v>183.07142857142858</v>
      </c>
      <c r="R9" s="73"/>
      <c r="S9" s="73"/>
      <c r="T9" s="73"/>
      <c r="U9" s="73"/>
      <c r="V9" s="73"/>
      <c r="W9" s="73"/>
      <c r="X9" s="73"/>
      <c r="Y9" s="73"/>
      <c r="Z9" s="113"/>
      <c r="AA9" s="114"/>
      <c r="AB9" s="102">
        <f>SUM(O9,P9,Q9,2*E9)</f>
        <v>541.0714285714286</v>
      </c>
      <c r="AC9" s="115">
        <f t="shared" si="0"/>
        <v>172.5</v>
      </c>
      <c r="AD9" s="97">
        <v>51</v>
      </c>
      <c r="AE9" s="97">
        <v>34</v>
      </c>
      <c r="AJ9" s="168"/>
    </row>
    <row r="10" spans="1:36" ht="15.75" customHeight="1">
      <c r="A10" s="68" t="s">
        <v>8</v>
      </c>
      <c r="B10" s="136" t="s">
        <v>84</v>
      </c>
      <c r="C10" s="62" t="s">
        <v>51</v>
      </c>
      <c r="D10" s="62">
        <v>158</v>
      </c>
      <c r="E10" s="197">
        <f>IF((180-D10)*50%&lt;0,0,ROUND((180-D10)*50%,0))</f>
        <v>11</v>
      </c>
      <c r="F10" s="205">
        <v>187</v>
      </c>
      <c r="G10" s="198">
        <v>146</v>
      </c>
      <c r="H10" s="91">
        <v>173</v>
      </c>
      <c r="I10" s="31">
        <v>220</v>
      </c>
      <c r="J10" s="32">
        <f>SUM(F10,G10,H10,I10,4*E10)</f>
        <v>770</v>
      </c>
      <c r="K10" s="52">
        <v>143</v>
      </c>
      <c r="L10" s="25">
        <v>190</v>
      </c>
      <c r="M10" s="94">
        <f>J10/4</f>
        <v>192.5</v>
      </c>
      <c r="N10" s="95">
        <f>SUM(K10,L10,M10,2*E10)</f>
        <v>547.5</v>
      </c>
      <c r="O10" s="52">
        <v>160</v>
      </c>
      <c r="P10" s="155">
        <v>168</v>
      </c>
      <c r="Q10" s="93">
        <f>(J10+N10)/7</f>
        <v>188.21428571428572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02">
        <f>SUM(O10,P10,Q10,2*E10)</f>
        <v>538.2142857142858</v>
      </c>
      <c r="AC10" s="101">
        <f t="shared" si="0"/>
        <v>173.375</v>
      </c>
      <c r="AD10" s="49">
        <v>49.5</v>
      </c>
      <c r="AE10" s="49">
        <v>33</v>
      </c>
      <c r="AJ10" s="168"/>
    </row>
    <row r="11" spans="1:35" ht="15.75" customHeight="1">
      <c r="A11" s="68" t="s">
        <v>9</v>
      </c>
      <c r="B11" s="135" t="s">
        <v>81</v>
      </c>
      <c r="C11" s="38" t="s">
        <v>50</v>
      </c>
      <c r="D11" s="37">
        <v>170</v>
      </c>
      <c r="E11" s="197">
        <f>IF((180-D11)*50%&lt;0,0,ROUND((180-D11)*50%,0))</f>
        <v>5</v>
      </c>
      <c r="F11" s="203">
        <v>147</v>
      </c>
      <c r="G11" s="41">
        <v>203</v>
      </c>
      <c r="H11" s="41">
        <v>164</v>
      </c>
      <c r="I11" s="42">
        <v>215</v>
      </c>
      <c r="J11" s="32">
        <f>SUM(F11,G11,H11,I11,4*E11)</f>
        <v>749</v>
      </c>
      <c r="K11" s="65">
        <v>201</v>
      </c>
      <c r="L11" s="66">
        <v>226</v>
      </c>
      <c r="M11" s="94">
        <f>J11/4</f>
        <v>187.25</v>
      </c>
      <c r="N11" s="95">
        <f>SUM(K11,L11,M11,2*E11)</f>
        <v>624.25</v>
      </c>
      <c r="O11" s="33">
        <v>157</v>
      </c>
      <c r="P11" s="153">
        <v>163</v>
      </c>
      <c r="Q11" s="93">
        <f>(J11+N11)/7</f>
        <v>196.17857142857142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02">
        <f>SUM(O11,P11,Q11,2*E11)</f>
        <v>526.1785714285714</v>
      </c>
      <c r="AC11" s="99">
        <f t="shared" si="0"/>
        <v>184.5</v>
      </c>
      <c r="AD11" s="37">
        <v>48</v>
      </c>
      <c r="AE11" s="37">
        <v>32</v>
      </c>
      <c r="AI11" s="167"/>
    </row>
    <row r="12" spans="1:35" ht="15.75" customHeight="1">
      <c r="A12" s="68" t="s">
        <v>10</v>
      </c>
      <c r="B12" s="138" t="s">
        <v>59</v>
      </c>
      <c r="C12" s="123" t="s">
        <v>51</v>
      </c>
      <c r="D12" s="97">
        <v>142</v>
      </c>
      <c r="E12" s="197">
        <f>IF((180-D12)*50%&lt;0,0,ROUND((180-D12)*50%,0))</f>
        <v>19</v>
      </c>
      <c r="F12" s="205">
        <v>157</v>
      </c>
      <c r="G12" s="198">
        <v>169</v>
      </c>
      <c r="H12" s="91">
        <v>181</v>
      </c>
      <c r="I12" s="31">
        <v>164</v>
      </c>
      <c r="J12" s="32">
        <f>SUM(F12,G12,H12,I12,4*E12)</f>
        <v>747</v>
      </c>
      <c r="K12" s="77">
        <v>163</v>
      </c>
      <c r="L12" s="78">
        <v>167</v>
      </c>
      <c r="M12" s="94">
        <f>J12/4</f>
        <v>186.75</v>
      </c>
      <c r="N12" s="95">
        <f>SUM(K12,L12,M12,2*E12)</f>
        <v>554.75</v>
      </c>
      <c r="O12" s="65">
        <v>151</v>
      </c>
      <c r="P12" s="154">
        <v>151</v>
      </c>
      <c r="Q12" s="93">
        <f>(J12+N12)/7</f>
        <v>185.96428571428572</v>
      </c>
      <c r="R12" s="66"/>
      <c r="S12" s="66"/>
      <c r="T12" s="66"/>
      <c r="U12" s="66"/>
      <c r="V12" s="66"/>
      <c r="W12" s="66"/>
      <c r="X12" s="66"/>
      <c r="Y12" s="66"/>
      <c r="Z12" s="110"/>
      <c r="AA12" s="111"/>
      <c r="AB12" s="102">
        <f>SUM(O12,P12,Q12,2*E12)</f>
        <v>525.9642857142858</v>
      </c>
      <c r="AC12" s="112">
        <f t="shared" si="0"/>
        <v>162.875</v>
      </c>
      <c r="AD12" s="61">
        <v>46.5</v>
      </c>
      <c r="AE12" s="61">
        <v>31</v>
      </c>
      <c r="AI12" s="167"/>
    </row>
    <row r="13" spans="1:36" ht="15.75" customHeight="1">
      <c r="A13" s="68" t="s">
        <v>11</v>
      </c>
      <c r="B13" s="141" t="s">
        <v>58</v>
      </c>
      <c r="C13" s="56" t="s">
        <v>50</v>
      </c>
      <c r="D13" s="123">
        <v>165</v>
      </c>
      <c r="E13" s="197">
        <f>IF((180-D13)*50%&lt;0,0,ROUND((180-D13)*50%,0))</f>
        <v>8</v>
      </c>
      <c r="F13" s="204">
        <v>179</v>
      </c>
      <c r="G13" s="30">
        <v>144</v>
      </c>
      <c r="H13" s="30">
        <v>171</v>
      </c>
      <c r="I13" s="31">
        <v>264</v>
      </c>
      <c r="J13" s="32">
        <f>SUM(F13,G13,H13,I13,4*E13)</f>
        <v>790</v>
      </c>
      <c r="K13" s="69">
        <v>184</v>
      </c>
      <c r="L13" s="27">
        <v>185</v>
      </c>
      <c r="M13" s="94">
        <f>J13/4</f>
        <v>197.5</v>
      </c>
      <c r="N13" s="95">
        <f>SUM(K13,L13,M13,2*E13)</f>
        <v>582.5</v>
      </c>
      <c r="O13" s="69">
        <v>147</v>
      </c>
      <c r="P13" s="155">
        <v>166</v>
      </c>
      <c r="Q13" s="93">
        <f>(J13+N13)/7</f>
        <v>196.07142857142858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02">
        <f>SUM(O13,P13,Q13,2*E13)</f>
        <v>525.0714285714286</v>
      </c>
      <c r="AC13" s="101">
        <f t="shared" si="0"/>
        <v>180</v>
      </c>
      <c r="AD13" s="49">
        <v>45</v>
      </c>
      <c r="AE13" s="49">
        <v>30</v>
      </c>
      <c r="AI13" s="167"/>
      <c r="AJ13" s="187"/>
    </row>
    <row r="14" spans="1:31" ht="15.75" customHeight="1">
      <c r="A14" s="68" t="s">
        <v>12</v>
      </c>
      <c r="B14" s="139" t="s">
        <v>62</v>
      </c>
      <c r="C14" s="123" t="s">
        <v>51</v>
      </c>
      <c r="D14" s="123">
        <v>145</v>
      </c>
      <c r="E14" s="197">
        <f>IF((180-D14)*50%&lt;0,0,ROUND((180-D14)*50%,0))</f>
        <v>18</v>
      </c>
      <c r="F14" s="202">
        <v>165</v>
      </c>
      <c r="G14" s="50">
        <v>176</v>
      </c>
      <c r="H14" s="50">
        <v>134</v>
      </c>
      <c r="I14" s="51">
        <v>124</v>
      </c>
      <c r="J14" s="32">
        <f>SUM(F14,G14,H14,I14,4*E14)</f>
        <v>671</v>
      </c>
      <c r="K14" s="116">
        <v>181</v>
      </c>
      <c r="L14" s="117">
        <v>184</v>
      </c>
      <c r="M14" s="94">
        <f>J14/4</f>
        <v>167.75</v>
      </c>
      <c r="N14" s="95">
        <f>SUM(K14,L14,M14,2*E14)</f>
        <v>568.75</v>
      </c>
      <c r="O14" s="118">
        <v>164</v>
      </c>
      <c r="P14" s="158">
        <v>123</v>
      </c>
      <c r="Q14" s="93">
        <f>(J14+N14)/7</f>
        <v>177.10714285714286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02">
        <f>SUM(O14,P14,Q14,2*E14)</f>
        <v>500.1071428571429</v>
      </c>
      <c r="AC14" s="119">
        <f t="shared" si="0"/>
        <v>156.375</v>
      </c>
      <c r="AD14" s="56">
        <v>43.5</v>
      </c>
      <c r="AE14" s="56">
        <v>29</v>
      </c>
    </row>
    <row r="15" spans="1:31" ht="15.75" customHeight="1">
      <c r="A15" s="143" t="s">
        <v>13</v>
      </c>
      <c r="B15" s="185" t="s">
        <v>61</v>
      </c>
      <c r="C15" s="229" t="s">
        <v>51</v>
      </c>
      <c r="D15" s="186">
        <v>158</v>
      </c>
      <c r="E15" s="200">
        <f>IF((180-D15)*50%&lt;0,0,ROUND((180-D15)*50%,0))</f>
        <v>11</v>
      </c>
      <c r="F15" s="166">
        <v>171</v>
      </c>
      <c r="G15" s="63">
        <v>188</v>
      </c>
      <c r="H15" s="63">
        <v>163</v>
      </c>
      <c r="I15" s="64">
        <v>154</v>
      </c>
      <c r="J15" s="194">
        <f>SUM(F15,G15,H15,I15,4*E15)</f>
        <v>720</v>
      </c>
      <c r="K15" s="82">
        <v>156</v>
      </c>
      <c r="L15" s="83">
        <v>169</v>
      </c>
      <c r="M15" s="195">
        <f>J15/4</f>
        <v>180</v>
      </c>
      <c r="N15" s="164">
        <f>SUM(K15,L15,M15,2*E15)</f>
        <v>527</v>
      </c>
      <c r="O15" s="82">
        <v>156</v>
      </c>
      <c r="P15" s="159">
        <v>133</v>
      </c>
      <c r="Q15" s="196">
        <f>(J15+N15)/7</f>
        <v>178.14285714285714</v>
      </c>
      <c r="R15" s="83"/>
      <c r="S15" s="83"/>
      <c r="T15" s="83"/>
      <c r="U15" s="83"/>
      <c r="V15" s="83"/>
      <c r="W15" s="83"/>
      <c r="X15" s="83"/>
      <c r="Y15" s="83"/>
      <c r="Z15" s="146"/>
      <c r="AA15" s="147"/>
      <c r="AB15" s="165">
        <f>SUM(O15,P15,Q15,2*E15)</f>
        <v>489.1428571428571</v>
      </c>
      <c r="AC15" s="148">
        <f t="shared" si="0"/>
        <v>161.25</v>
      </c>
      <c r="AD15" s="145">
        <v>42</v>
      </c>
      <c r="AE15" s="145">
        <v>28</v>
      </c>
    </row>
    <row r="16" spans="1:31" ht="15.75" customHeight="1">
      <c r="A16" s="142" t="s">
        <v>14</v>
      </c>
      <c r="B16" s="137" t="s">
        <v>75</v>
      </c>
      <c r="C16" s="49" t="s">
        <v>76</v>
      </c>
      <c r="D16" s="49">
        <v>150</v>
      </c>
      <c r="E16" s="197">
        <v>15</v>
      </c>
      <c r="F16" s="202">
        <v>153</v>
      </c>
      <c r="G16" s="50">
        <v>137</v>
      </c>
      <c r="H16" s="50">
        <v>123</v>
      </c>
      <c r="I16" s="51">
        <v>136</v>
      </c>
      <c r="J16" s="32">
        <v>609</v>
      </c>
      <c r="K16" s="72">
        <v>176</v>
      </c>
      <c r="L16" s="73">
        <v>155</v>
      </c>
      <c r="M16" s="94">
        <v>152.25</v>
      </c>
      <c r="N16" s="95">
        <v>513.25</v>
      </c>
      <c r="O16" s="77"/>
      <c r="P16" s="160"/>
      <c r="Q16" s="121"/>
      <c r="R16" s="27"/>
      <c r="S16" s="27"/>
      <c r="T16" s="27"/>
      <c r="U16" s="27"/>
      <c r="V16" s="27"/>
      <c r="W16" s="27"/>
      <c r="X16" s="27"/>
      <c r="Y16" s="27"/>
      <c r="Z16" s="109"/>
      <c r="AA16" s="122"/>
      <c r="AB16" s="123"/>
      <c r="AC16" s="124">
        <f aca="true" t="shared" si="1" ref="AC16:AC35">AVERAGE(F16,G16,H16,I16,K16,L16,O16,P16)</f>
        <v>146.66666666666666</v>
      </c>
      <c r="AD16" s="123">
        <v>40.5</v>
      </c>
      <c r="AE16" s="123">
        <v>27</v>
      </c>
    </row>
    <row r="17" spans="1:31" ht="15.75" customHeight="1">
      <c r="A17" s="106" t="s">
        <v>15</v>
      </c>
      <c r="B17" s="139" t="s">
        <v>56</v>
      </c>
      <c r="C17" s="38" t="s">
        <v>50</v>
      </c>
      <c r="D17" s="49">
        <v>162</v>
      </c>
      <c r="E17" s="197">
        <f>IF((180-D17)*50%&lt;0,0,ROUND((180-D17)*50%,0))</f>
        <v>9</v>
      </c>
      <c r="F17" s="202">
        <v>210</v>
      </c>
      <c r="G17" s="50">
        <v>165</v>
      </c>
      <c r="H17" s="50">
        <v>169</v>
      </c>
      <c r="I17" s="51">
        <v>181</v>
      </c>
      <c r="J17" s="32">
        <f>SUM(F17,G17,H17,I17,4*E17)</f>
        <v>761</v>
      </c>
      <c r="K17" s="69">
        <v>139</v>
      </c>
      <c r="L17" s="27">
        <v>161</v>
      </c>
      <c r="M17" s="94">
        <f>J17/4</f>
        <v>190.25</v>
      </c>
      <c r="N17" s="95">
        <f>SUM(K17,L17,M17,2*E17)</f>
        <v>508.25</v>
      </c>
      <c r="O17" s="69"/>
      <c r="P17" s="15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0">
        <f t="shared" si="1"/>
        <v>170.83333333333334</v>
      </c>
      <c r="AD17" s="56">
        <v>39</v>
      </c>
      <c r="AE17" s="56">
        <v>26</v>
      </c>
    </row>
    <row r="18" spans="1:31" ht="15.75" customHeight="1">
      <c r="A18" s="76" t="s">
        <v>20</v>
      </c>
      <c r="B18" s="137" t="s">
        <v>71</v>
      </c>
      <c r="C18" s="49" t="s">
        <v>50</v>
      </c>
      <c r="D18" s="49">
        <v>173</v>
      </c>
      <c r="E18" s="197">
        <f>IF((180-D18)*50%&lt;0,0,ROUND((180-D18)*50%,0))</f>
        <v>4</v>
      </c>
      <c r="F18" s="202">
        <v>176</v>
      </c>
      <c r="G18" s="50">
        <v>139</v>
      </c>
      <c r="H18" s="50">
        <v>181</v>
      </c>
      <c r="I18" s="51">
        <v>195</v>
      </c>
      <c r="J18" s="32">
        <f>SUM(F18,G18,H18,I18,4*E18)</f>
        <v>707</v>
      </c>
      <c r="K18" s="72">
        <v>147</v>
      </c>
      <c r="L18" s="73">
        <v>171</v>
      </c>
      <c r="M18" s="94">
        <f>J18/4</f>
        <v>176.75</v>
      </c>
      <c r="N18" s="95">
        <f>SUM(K18,L18,M18,2*E18)</f>
        <v>502.75</v>
      </c>
      <c r="O18" s="74"/>
      <c r="P18" s="161"/>
      <c r="Q18" s="126"/>
      <c r="R18" s="127"/>
      <c r="S18" s="127"/>
      <c r="T18" s="127"/>
      <c r="U18" s="127"/>
      <c r="V18" s="127"/>
      <c r="W18" s="127"/>
      <c r="X18" s="127"/>
      <c r="Y18" s="127"/>
      <c r="Z18" s="128"/>
      <c r="AA18" s="129"/>
      <c r="AB18" s="97"/>
      <c r="AC18" s="115">
        <f t="shared" si="1"/>
        <v>168.16666666666666</v>
      </c>
      <c r="AD18" s="97">
        <v>37.5</v>
      </c>
      <c r="AE18" s="97">
        <v>25</v>
      </c>
    </row>
    <row r="19" spans="1:31" ht="15.75" customHeight="1">
      <c r="A19" s="106" t="s">
        <v>21</v>
      </c>
      <c r="B19" s="138" t="s">
        <v>64</v>
      </c>
      <c r="C19" s="56" t="s">
        <v>51</v>
      </c>
      <c r="D19" s="56">
        <v>152</v>
      </c>
      <c r="E19" s="197">
        <f>IF((180-D19)*50%&lt;0,0,ROUND((180-D19)*50%,0))</f>
        <v>14</v>
      </c>
      <c r="F19" s="203">
        <v>142</v>
      </c>
      <c r="G19" s="41">
        <v>111</v>
      </c>
      <c r="H19" s="41">
        <v>146</v>
      </c>
      <c r="I19" s="42">
        <v>144</v>
      </c>
      <c r="J19" s="32">
        <f>SUM(F19,G19,H19,I19,4*E19)</f>
        <v>599</v>
      </c>
      <c r="K19" s="52">
        <v>169</v>
      </c>
      <c r="L19" s="25">
        <v>155</v>
      </c>
      <c r="M19" s="94">
        <f>J19/4</f>
        <v>149.75</v>
      </c>
      <c r="N19" s="95">
        <f>SUM(K19,L19,M19,2*E19)</f>
        <v>501.75</v>
      </c>
      <c r="O19" s="52"/>
      <c r="P19" s="155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01">
        <f t="shared" si="1"/>
        <v>144.5</v>
      </c>
      <c r="AD19" s="48">
        <v>36</v>
      </c>
      <c r="AE19" s="48">
        <v>24</v>
      </c>
    </row>
    <row r="20" spans="1:31" ht="15.75" customHeight="1">
      <c r="A20" s="106" t="s">
        <v>22</v>
      </c>
      <c r="B20" s="135" t="s">
        <v>80</v>
      </c>
      <c r="C20" s="211" t="s">
        <v>50</v>
      </c>
      <c r="D20" s="97">
        <v>165</v>
      </c>
      <c r="E20" s="197">
        <f>IF((180-D20)*50%&lt;0,0,ROUND((180-D20)*50%,0))</f>
        <v>8</v>
      </c>
      <c r="F20" s="203">
        <v>137</v>
      </c>
      <c r="G20" s="41">
        <v>171</v>
      </c>
      <c r="H20" s="41">
        <v>203</v>
      </c>
      <c r="I20" s="42">
        <v>174</v>
      </c>
      <c r="J20" s="32">
        <f>SUM(F20,G20,H20,I20,4*E20)</f>
        <v>717</v>
      </c>
      <c r="K20" s="43">
        <v>167</v>
      </c>
      <c r="L20" s="23">
        <v>137</v>
      </c>
      <c r="M20" s="94">
        <f>J20/4</f>
        <v>179.25</v>
      </c>
      <c r="N20" s="95">
        <f>SUM(K20,L20,M20,2*E20)</f>
        <v>499.25</v>
      </c>
      <c r="O20" s="43"/>
      <c r="P20" s="15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0">
        <f t="shared" si="1"/>
        <v>164.83333333333334</v>
      </c>
      <c r="AD20" s="56">
        <v>34.5</v>
      </c>
      <c r="AE20" s="56">
        <v>23</v>
      </c>
    </row>
    <row r="21" spans="1:31" ht="15.75" customHeight="1">
      <c r="A21" s="106" t="s">
        <v>23</v>
      </c>
      <c r="B21" s="138" t="s">
        <v>85</v>
      </c>
      <c r="C21" s="123" t="s">
        <v>51</v>
      </c>
      <c r="D21" s="123">
        <v>150</v>
      </c>
      <c r="E21" s="197">
        <f>IF((180-D21)*50%&lt;0,0,ROUND((180-D21)*50%,0))</f>
        <v>15</v>
      </c>
      <c r="F21" s="204">
        <v>133</v>
      </c>
      <c r="G21" s="230">
        <v>122</v>
      </c>
      <c r="H21" s="30">
        <v>123</v>
      </c>
      <c r="I21" s="31">
        <v>264</v>
      </c>
      <c r="J21" s="32">
        <f>SUM(F21,G21,H21,I21,4*E21)</f>
        <v>702</v>
      </c>
      <c r="K21" s="72">
        <v>172</v>
      </c>
      <c r="L21" s="73">
        <v>113</v>
      </c>
      <c r="M21" s="94">
        <f>J21/4</f>
        <v>175.5</v>
      </c>
      <c r="N21" s="95">
        <f>SUM(K21,L21,M21,2*E21)</f>
        <v>490.5</v>
      </c>
      <c r="O21" s="74"/>
      <c r="P21" s="161"/>
      <c r="Q21" s="132"/>
      <c r="R21" s="73"/>
      <c r="S21" s="73"/>
      <c r="T21" s="73"/>
      <c r="U21" s="73"/>
      <c r="V21" s="73"/>
      <c r="W21" s="73"/>
      <c r="X21" s="73"/>
      <c r="Y21" s="73"/>
      <c r="Z21" s="113"/>
      <c r="AA21" s="114"/>
      <c r="AB21" s="133"/>
      <c r="AC21" s="125">
        <f t="shared" si="1"/>
        <v>154.5</v>
      </c>
      <c r="AD21" s="97">
        <v>33</v>
      </c>
      <c r="AE21" s="97">
        <v>22</v>
      </c>
    </row>
    <row r="22" spans="1:31" ht="15.75" customHeight="1">
      <c r="A22" s="106" t="s">
        <v>24</v>
      </c>
      <c r="B22" s="137" t="s">
        <v>72</v>
      </c>
      <c r="C22" s="49" t="s">
        <v>51</v>
      </c>
      <c r="D22" s="49">
        <v>155</v>
      </c>
      <c r="E22" s="197">
        <f>IF((180-D22)*50%&lt;0,0,ROUND((180-D22)*50%,0))</f>
        <v>13</v>
      </c>
      <c r="F22" s="203">
        <v>144</v>
      </c>
      <c r="G22" s="41">
        <v>141</v>
      </c>
      <c r="H22" s="41">
        <v>149</v>
      </c>
      <c r="I22" s="42">
        <v>131</v>
      </c>
      <c r="J22" s="32">
        <f>SUM(F22,G22,H22,I22,4*E22)</f>
        <v>617</v>
      </c>
      <c r="K22" s="52">
        <v>155</v>
      </c>
      <c r="L22" s="25">
        <v>155</v>
      </c>
      <c r="M22" s="94">
        <f>J22/4</f>
        <v>154.25</v>
      </c>
      <c r="N22" s="95">
        <f>SUM(K22,L22,M22,2*E22)</f>
        <v>490.25</v>
      </c>
      <c r="O22" s="52"/>
      <c r="P22" s="155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0"/>
      <c r="AC22" s="131">
        <f t="shared" si="1"/>
        <v>145.83333333333334</v>
      </c>
      <c r="AD22" s="49">
        <v>31.5</v>
      </c>
      <c r="AE22" s="49">
        <v>21</v>
      </c>
    </row>
    <row r="23" spans="1:31" ht="15.75" customHeight="1">
      <c r="A23" s="105" t="s">
        <v>25</v>
      </c>
      <c r="B23" s="138" t="s">
        <v>79</v>
      </c>
      <c r="C23" s="123" t="s">
        <v>51</v>
      </c>
      <c r="D23" s="188">
        <v>150</v>
      </c>
      <c r="E23" s="197">
        <f>IF((180-D23)*50%&lt;0,0,ROUND((180-D23)*50%,0))</f>
        <v>15</v>
      </c>
      <c r="F23" s="204">
        <v>162</v>
      </c>
      <c r="G23" s="30">
        <v>147</v>
      </c>
      <c r="H23" s="30">
        <v>181</v>
      </c>
      <c r="I23" s="31">
        <v>160</v>
      </c>
      <c r="J23" s="32">
        <f>SUM(F23,G23,H23,I23,4*E23)</f>
        <v>710</v>
      </c>
      <c r="K23" s="43">
        <v>153</v>
      </c>
      <c r="L23" s="23">
        <v>122</v>
      </c>
      <c r="M23" s="94">
        <f>J23/4</f>
        <v>177.5</v>
      </c>
      <c r="N23" s="95">
        <f>SUM(K23,L23,M23,2*E23)</f>
        <v>482.5</v>
      </c>
      <c r="O23" s="43"/>
      <c r="P23" s="156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03"/>
      <c r="AC23" s="100">
        <f t="shared" si="1"/>
        <v>154.16666666666666</v>
      </c>
      <c r="AD23" s="56">
        <v>30</v>
      </c>
      <c r="AE23" s="56">
        <v>20</v>
      </c>
    </row>
    <row r="24" spans="1:31" ht="15.75" customHeight="1">
      <c r="A24" s="106" t="s">
        <v>26</v>
      </c>
      <c r="B24" s="137" t="s">
        <v>54</v>
      </c>
      <c r="C24" s="228" t="s">
        <v>50</v>
      </c>
      <c r="D24" s="97">
        <v>166</v>
      </c>
      <c r="E24" s="197">
        <f>IF((180-D24)*50%&lt;0,0,ROUND((180-D24)*50%,0))</f>
        <v>7</v>
      </c>
      <c r="F24" s="204">
        <v>183</v>
      </c>
      <c r="G24" s="30">
        <v>148</v>
      </c>
      <c r="H24" s="30">
        <v>179</v>
      </c>
      <c r="I24" s="31">
        <v>153</v>
      </c>
      <c r="J24" s="32">
        <f>SUM(F24,G24,H24,I24,4*E24)</f>
        <v>691</v>
      </c>
      <c r="K24" s="72">
        <v>116</v>
      </c>
      <c r="L24" s="73">
        <v>170</v>
      </c>
      <c r="M24" s="94">
        <f>J24/4</f>
        <v>172.75</v>
      </c>
      <c r="N24" s="95">
        <f>SUM(K24,L24,M24,2*E24)</f>
        <v>472.75</v>
      </c>
      <c r="O24" s="74"/>
      <c r="P24" s="161"/>
      <c r="Q24" s="132"/>
      <c r="R24" s="73"/>
      <c r="S24" s="73"/>
      <c r="T24" s="73"/>
      <c r="U24" s="73"/>
      <c r="V24" s="73"/>
      <c r="W24" s="73"/>
      <c r="X24" s="73"/>
      <c r="Y24" s="73"/>
      <c r="Z24" s="113"/>
      <c r="AA24" s="114"/>
      <c r="AB24" s="133"/>
      <c r="AC24" s="125">
        <f t="shared" si="1"/>
        <v>158.16666666666666</v>
      </c>
      <c r="AD24" s="97">
        <v>28.5</v>
      </c>
      <c r="AE24" s="97">
        <v>19</v>
      </c>
    </row>
    <row r="25" spans="1:31" ht="15.75" customHeight="1">
      <c r="A25" s="76" t="s">
        <v>27</v>
      </c>
      <c r="B25" s="138" t="s">
        <v>70</v>
      </c>
      <c r="C25" s="123" t="s">
        <v>51</v>
      </c>
      <c r="D25" s="188">
        <v>145</v>
      </c>
      <c r="E25" s="197">
        <f>IF((180-D25)*50%&lt;0,0,ROUND((180-D25)*50%,0))</f>
        <v>18</v>
      </c>
      <c r="F25" s="203">
        <v>139</v>
      </c>
      <c r="G25" s="41">
        <v>180</v>
      </c>
      <c r="H25" s="41">
        <v>105</v>
      </c>
      <c r="I25" s="42">
        <v>141</v>
      </c>
      <c r="J25" s="32">
        <f>SUM(F25,G25,H25,I25,4*E25)</f>
        <v>637</v>
      </c>
      <c r="K25" s="52">
        <v>135</v>
      </c>
      <c r="L25" s="25">
        <v>138</v>
      </c>
      <c r="M25" s="94">
        <f>J25/4</f>
        <v>159.25</v>
      </c>
      <c r="N25" s="95">
        <f>SUM(K25,L25,M25,2*E25)</f>
        <v>468.25</v>
      </c>
      <c r="O25" s="52"/>
      <c r="P25" s="155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01">
        <f t="shared" si="1"/>
        <v>139.66666666666666</v>
      </c>
      <c r="AD25" s="49">
        <v>27</v>
      </c>
      <c r="AE25" s="49">
        <v>18</v>
      </c>
    </row>
    <row r="26" spans="1:31" ht="15.75" customHeight="1">
      <c r="A26" s="106" t="s">
        <v>44</v>
      </c>
      <c r="B26" s="139" t="s">
        <v>73</v>
      </c>
      <c r="C26" s="97" t="s">
        <v>51</v>
      </c>
      <c r="D26" s="97">
        <v>157</v>
      </c>
      <c r="E26" s="197">
        <f>IF((180-D26)*50%&lt;0,0,ROUND((180-D26)*50%,0))</f>
        <v>12</v>
      </c>
      <c r="F26" s="205">
        <v>155</v>
      </c>
      <c r="G26" s="70">
        <v>187</v>
      </c>
      <c r="H26" s="70">
        <v>143</v>
      </c>
      <c r="I26" s="71">
        <v>156</v>
      </c>
      <c r="J26" s="32">
        <f>SUM(F26,G26,H26,I26,4*E26)</f>
        <v>689</v>
      </c>
      <c r="K26" s="43">
        <v>148</v>
      </c>
      <c r="L26" s="23">
        <v>113</v>
      </c>
      <c r="M26" s="94">
        <f>J26/4</f>
        <v>172.25</v>
      </c>
      <c r="N26" s="95">
        <f>SUM(K26,L26,M26,2*E26)</f>
        <v>457.25</v>
      </c>
      <c r="O26" s="43"/>
      <c r="P26" s="15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0"/>
      <c r="AC26" s="100">
        <f t="shared" si="1"/>
        <v>150.33333333333334</v>
      </c>
      <c r="AD26" s="123">
        <v>25.5</v>
      </c>
      <c r="AE26" s="123">
        <v>17</v>
      </c>
    </row>
    <row r="27" spans="1:31" ht="15.75" customHeight="1">
      <c r="A27" s="149" t="s">
        <v>30</v>
      </c>
      <c r="B27" s="144" t="s">
        <v>77</v>
      </c>
      <c r="C27" s="145" t="s">
        <v>51</v>
      </c>
      <c r="D27" s="145">
        <v>150</v>
      </c>
      <c r="E27" s="200">
        <f>IF((180-D27)*50%&lt;0,0,ROUND((180-D27)*50%,0))</f>
        <v>15</v>
      </c>
      <c r="F27" s="206">
        <v>134</v>
      </c>
      <c r="G27" s="80">
        <v>177</v>
      </c>
      <c r="H27" s="80">
        <v>124</v>
      </c>
      <c r="I27" s="81">
        <v>106</v>
      </c>
      <c r="J27" s="194">
        <f>SUM(F27,G27,H27,I27,4*E27)</f>
        <v>601</v>
      </c>
      <c r="K27" s="82">
        <v>120</v>
      </c>
      <c r="L27" s="83">
        <v>108</v>
      </c>
      <c r="M27" s="195">
        <f>J27/4</f>
        <v>150.25</v>
      </c>
      <c r="N27" s="164">
        <f>SUM(K27,L27,M27,2*E27)</f>
        <v>408.25</v>
      </c>
      <c r="O27" s="82"/>
      <c r="P27" s="159"/>
      <c r="Q27" s="150"/>
      <c r="R27" s="83"/>
      <c r="S27" s="83"/>
      <c r="T27" s="83"/>
      <c r="U27" s="83"/>
      <c r="V27" s="83"/>
      <c r="W27" s="83"/>
      <c r="X27" s="83"/>
      <c r="Y27" s="83"/>
      <c r="Z27" s="146"/>
      <c r="AA27" s="147"/>
      <c r="AB27" s="145"/>
      <c r="AC27" s="151">
        <f t="shared" si="1"/>
        <v>128.16666666666666</v>
      </c>
      <c r="AD27" s="152">
        <v>24</v>
      </c>
      <c r="AE27" s="152">
        <v>16</v>
      </c>
    </row>
    <row r="28" spans="1:31" ht="15.75" customHeight="1">
      <c r="A28" s="108" t="s">
        <v>28</v>
      </c>
      <c r="B28" s="135" t="s">
        <v>82</v>
      </c>
      <c r="C28" s="38" t="s">
        <v>83</v>
      </c>
      <c r="D28" s="37">
        <v>180</v>
      </c>
      <c r="E28" s="197">
        <f>IF((180-D28)*50%&lt;0,0,ROUND((180-D28)*50%,0))</f>
        <v>0</v>
      </c>
      <c r="F28" s="202">
        <v>187</v>
      </c>
      <c r="G28" s="50">
        <v>168</v>
      </c>
      <c r="H28" s="50">
        <v>235</v>
      </c>
      <c r="I28" s="51">
        <v>213</v>
      </c>
      <c r="J28" s="192">
        <f>SUM(F28,G28,H28,I28,4*E28)</f>
        <v>803</v>
      </c>
      <c r="K28" s="77"/>
      <c r="L28" s="78"/>
      <c r="M28" s="79"/>
      <c r="N28" s="96"/>
      <c r="O28" s="84"/>
      <c r="P28" s="162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01">
        <f t="shared" si="1"/>
        <v>200.75</v>
      </c>
      <c r="AD28" s="49">
        <v>22.5</v>
      </c>
      <c r="AE28" s="49">
        <v>15</v>
      </c>
    </row>
    <row r="29" spans="1:31" ht="15.75" customHeight="1">
      <c r="A29" s="75" t="s">
        <v>29</v>
      </c>
      <c r="B29" s="138"/>
      <c r="C29" s="188"/>
      <c r="D29" s="97"/>
      <c r="E29" s="197">
        <f aca="true" t="shared" si="2" ref="E28:E42">IF((180-D29)*50%&lt;0,0,ROUND((180-D29)*50%,0))</f>
        <v>90</v>
      </c>
      <c r="F29" s="205"/>
      <c r="G29" s="198"/>
      <c r="H29" s="91"/>
      <c r="I29" s="31"/>
      <c r="J29" s="32">
        <f aca="true" t="shared" si="3" ref="J28:J42">SUM(F29,G29,H29,I29,4*E29)</f>
        <v>360</v>
      </c>
      <c r="K29" s="52"/>
      <c r="L29" s="25"/>
      <c r="M29" s="53"/>
      <c r="N29" s="95"/>
      <c r="O29" s="52"/>
      <c r="P29" s="15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99" t="e">
        <f t="shared" si="1"/>
        <v>#DIV/0!</v>
      </c>
      <c r="AD29" s="38">
        <v>21</v>
      </c>
      <c r="AE29" s="38">
        <v>14</v>
      </c>
    </row>
    <row r="30" spans="1:31" ht="15.75" customHeight="1">
      <c r="A30" s="75" t="s">
        <v>31</v>
      </c>
      <c r="B30" s="139"/>
      <c r="C30" s="38"/>
      <c r="D30" s="49"/>
      <c r="E30" s="197">
        <f t="shared" si="2"/>
        <v>90</v>
      </c>
      <c r="F30" s="202"/>
      <c r="G30" s="50"/>
      <c r="H30" s="50"/>
      <c r="I30" s="51"/>
      <c r="J30" s="32">
        <f t="shared" si="3"/>
        <v>360</v>
      </c>
      <c r="K30" s="65"/>
      <c r="L30" s="66"/>
      <c r="M30" s="67"/>
      <c r="N30" s="95"/>
      <c r="O30" s="43"/>
      <c r="P30" s="15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0" t="e">
        <f t="shared" si="1"/>
        <v>#DIV/0!</v>
      </c>
      <c r="AD30" s="56">
        <v>19.5</v>
      </c>
      <c r="AE30" s="56">
        <v>13</v>
      </c>
    </row>
    <row r="31" spans="1:31" ht="15.75" customHeight="1">
      <c r="A31" s="107" t="s">
        <v>32</v>
      </c>
      <c r="B31" s="135"/>
      <c r="C31" s="97"/>
      <c r="D31" s="211"/>
      <c r="E31" s="197">
        <f t="shared" si="2"/>
        <v>90</v>
      </c>
      <c r="F31" s="203"/>
      <c r="G31" s="41"/>
      <c r="H31" s="41"/>
      <c r="I31" s="42"/>
      <c r="J31" s="32">
        <f t="shared" si="3"/>
        <v>360</v>
      </c>
      <c r="K31" s="52"/>
      <c r="L31" s="25"/>
      <c r="M31" s="53"/>
      <c r="N31" s="95"/>
      <c r="O31" s="33"/>
      <c r="P31" s="15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99" t="e">
        <f t="shared" si="1"/>
        <v>#DIV/0!</v>
      </c>
      <c r="AD31" s="38">
        <v>18</v>
      </c>
      <c r="AE31" s="38">
        <v>12</v>
      </c>
    </row>
    <row r="32" spans="1:31" ht="15.75" customHeight="1">
      <c r="A32" s="75" t="s">
        <v>33</v>
      </c>
      <c r="B32" s="139"/>
      <c r="C32" s="97"/>
      <c r="D32" s="211"/>
      <c r="E32" s="197">
        <f t="shared" si="2"/>
        <v>90</v>
      </c>
      <c r="F32" s="166"/>
      <c r="G32" s="63"/>
      <c r="H32" s="63"/>
      <c r="I32" s="64"/>
      <c r="J32" s="32">
        <f t="shared" si="3"/>
        <v>360</v>
      </c>
      <c r="K32" s="52"/>
      <c r="L32" s="25"/>
      <c r="M32" s="53"/>
      <c r="N32" s="95"/>
      <c r="O32" s="52"/>
      <c r="P32" s="155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01" t="e">
        <f t="shared" si="1"/>
        <v>#DIV/0!</v>
      </c>
      <c r="AD32" s="49">
        <v>16.5</v>
      </c>
      <c r="AE32" s="49">
        <v>11</v>
      </c>
    </row>
    <row r="33" spans="1:31" ht="15.75" customHeight="1">
      <c r="A33" s="108" t="s">
        <v>34</v>
      </c>
      <c r="B33" s="135"/>
      <c r="C33" s="38"/>
      <c r="D33" s="37"/>
      <c r="E33" s="197">
        <f t="shared" si="2"/>
        <v>90</v>
      </c>
      <c r="F33" s="202"/>
      <c r="G33" s="50"/>
      <c r="H33" s="50"/>
      <c r="I33" s="51"/>
      <c r="J33" s="32">
        <f t="shared" si="3"/>
        <v>360</v>
      </c>
      <c r="K33" s="33"/>
      <c r="L33" s="19"/>
      <c r="M33" s="47"/>
      <c r="N33" s="95"/>
      <c r="O33" s="46"/>
      <c r="P33" s="16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99" t="e">
        <f t="shared" si="1"/>
        <v>#DIV/0!</v>
      </c>
      <c r="AD33" s="37">
        <v>15</v>
      </c>
      <c r="AE33" s="37">
        <v>10</v>
      </c>
    </row>
    <row r="34" spans="1:31" ht="15.75" customHeight="1">
      <c r="A34" s="75" t="s">
        <v>35</v>
      </c>
      <c r="B34" s="139"/>
      <c r="C34" s="97"/>
      <c r="D34" s="211"/>
      <c r="E34" s="197">
        <f t="shared" si="2"/>
        <v>90</v>
      </c>
      <c r="F34" s="204"/>
      <c r="G34" s="30"/>
      <c r="H34" s="30"/>
      <c r="I34" s="31"/>
      <c r="J34" s="32">
        <f t="shared" si="3"/>
        <v>360</v>
      </c>
      <c r="K34" s="33"/>
      <c r="L34" s="19"/>
      <c r="M34" s="34"/>
      <c r="N34" s="95"/>
      <c r="O34" s="33"/>
      <c r="P34" s="15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99" t="e">
        <f t="shared" si="1"/>
        <v>#DIV/0!</v>
      </c>
      <c r="AD34" s="38">
        <v>13.5</v>
      </c>
      <c r="AE34" s="38">
        <v>9</v>
      </c>
    </row>
    <row r="35" spans="1:31" ht="15.75" customHeight="1">
      <c r="A35" s="75" t="s">
        <v>36</v>
      </c>
      <c r="B35" s="135"/>
      <c r="C35" s="38"/>
      <c r="D35" s="37"/>
      <c r="E35" s="197">
        <f>IF((180-D35)*50%&lt;0,0,ROUND((180-D35)*50%,0))</f>
        <v>90</v>
      </c>
      <c r="F35" s="202"/>
      <c r="G35" s="50"/>
      <c r="H35" s="50"/>
      <c r="I35" s="51"/>
      <c r="J35" s="32">
        <f>SUM(F35,G35,H35,I35,4*E35)</f>
        <v>360</v>
      </c>
      <c r="K35" s="33"/>
      <c r="L35" s="19"/>
      <c r="M35" s="34"/>
      <c r="N35" s="95"/>
      <c r="O35" s="33"/>
      <c r="P35" s="153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99" t="e">
        <f t="shared" si="1"/>
        <v>#DIV/0!</v>
      </c>
      <c r="AD35" s="38">
        <v>12</v>
      </c>
      <c r="AE35" s="38">
        <v>8</v>
      </c>
    </row>
    <row r="36" spans="1:31" ht="15.75" customHeight="1">
      <c r="A36" s="75" t="s">
        <v>37</v>
      </c>
      <c r="B36" s="135"/>
      <c r="C36" s="38"/>
      <c r="D36" s="38"/>
      <c r="E36" s="197">
        <f t="shared" si="2"/>
        <v>90</v>
      </c>
      <c r="F36" s="202"/>
      <c r="G36" s="50"/>
      <c r="H36" s="50"/>
      <c r="I36" s="51"/>
      <c r="J36" s="32">
        <f t="shared" si="3"/>
        <v>360</v>
      </c>
      <c r="K36" s="33"/>
      <c r="L36" s="19"/>
      <c r="M36" s="34"/>
      <c r="N36" s="95"/>
      <c r="O36" s="33"/>
      <c r="P36" s="15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99" t="e">
        <f aca="true" t="shared" si="4" ref="AC36:AC42">AVERAGE(F36,G36,H36,I36,K36,L36,O36,P36)</f>
        <v>#DIV/0!</v>
      </c>
      <c r="AD36" s="38">
        <v>10.5</v>
      </c>
      <c r="AE36" s="38">
        <v>7</v>
      </c>
    </row>
    <row r="37" spans="1:31" ht="15.75" customHeight="1">
      <c r="A37" s="75" t="s">
        <v>38</v>
      </c>
      <c r="B37" s="135"/>
      <c r="C37" s="38"/>
      <c r="D37" s="37"/>
      <c r="E37" s="199">
        <f t="shared" si="2"/>
        <v>90</v>
      </c>
      <c r="F37" s="204"/>
      <c r="G37" s="30"/>
      <c r="H37" s="30"/>
      <c r="I37" s="31"/>
      <c r="J37" s="32">
        <f t="shared" si="3"/>
        <v>360</v>
      </c>
      <c r="K37" s="33"/>
      <c r="L37" s="19"/>
      <c r="M37" s="34"/>
      <c r="N37" s="95"/>
      <c r="O37" s="33"/>
      <c r="P37" s="15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99" t="e">
        <f t="shared" si="4"/>
        <v>#DIV/0!</v>
      </c>
      <c r="AD37" s="38">
        <v>9</v>
      </c>
      <c r="AE37" s="38">
        <v>6</v>
      </c>
    </row>
    <row r="38" spans="1:31" ht="15.75" customHeight="1">
      <c r="A38" s="75" t="s">
        <v>39</v>
      </c>
      <c r="B38" s="135"/>
      <c r="C38" s="62"/>
      <c r="D38" s="38"/>
      <c r="E38" s="199">
        <f t="shared" si="2"/>
        <v>90</v>
      </c>
      <c r="F38" s="202"/>
      <c r="G38" s="50"/>
      <c r="H38" s="50"/>
      <c r="I38" s="51"/>
      <c r="J38" s="32">
        <f t="shared" si="3"/>
        <v>360</v>
      </c>
      <c r="K38" s="33"/>
      <c r="L38" s="19"/>
      <c r="M38" s="34"/>
      <c r="N38" s="95"/>
      <c r="O38" s="33"/>
      <c r="P38" s="15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99" t="e">
        <f t="shared" si="4"/>
        <v>#DIV/0!</v>
      </c>
      <c r="AD38" s="38">
        <v>7.5</v>
      </c>
      <c r="AE38" s="38">
        <v>5</v>
      </c>
    </row>
    <row r="39" spans="1:31" ht="15.75" customHeight="1">
      <c r="A39" s="75" t="s">
        <v>40</v>
      </c>
      <c r="B39" s="135"/>
      <c r="C39" s="97"/>
      <c r="D39" s="38"/>
      <c r="E39" s="199">
        <f t="shared" si="2"/>
        <v>90</v>
      </c>
      <c r="F39" s="204"/>
      <c r="G39" s="30"/>
      <c r="H39" s="30"/>
      <c r="I39" s="31"/>
      <c r="J39" s="32">
        <f t="shared" si="3"/>
        <v>360</v>
      </c>
      <c r="K39" s="33"/>
      <c r="L39" s="19"/>
      <c r="M39" s="34"/>
      <c r="N39" s="95"/>
      <c r="O39" s="33"/>
      <c r="P39" s="15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99" t="e">
        <f t="shared" si="4"/>
        <v>#DIV/0!</v>
      </c>
      <c r="AD39" s="38">
        <v>6</v>
      </c>
      <c r="AE39" s="38">
        <v>4</v>
      </c>
    </row>
    <row r="40" spans="1:31" ht="15.75" customHeight="1">
      <c r="A40" s="75" t="s">
        <v>41</v>
      </c>
      <c r="B40" s="140"/>
      <c r="C40" s="188"/>
      <c r="D40" s="123"/>
      <c r="E40" s="199">
        <f t="shared" si="2"/>
        <v>90</v>
      </c>
      <c r="F40" s="204"/>
      <c r="G40" s="30"/>
      <c r="H40" s="30"/>
      <c r="I40" s="31"/>
      <c r="J40" s="192">
        <f t="shared" si="3"/>
        <v>360</v>
      </c>
      <c r="K40" s="77"/>
      <c r="L40" s="78"/>
      <c r="M40" s="193"/>
      <c r="N40" s="96"/>
      <c r="O40" s="33"/>
      <c r="P40" s="15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99" t="e">
        <f t="shared" si="4"/>
        <v>#DIV/0!</v>
      </c>
      <c r="AD40" s="38">
        <v>4.5</v>
      </c>
      <c r="AE40" s="38">
        <v>3</v>
      </c>
    </row>
    <row r="41" spans="1:31" ht="15.75" customHeight="1">
      <c r="A41" s="75" t="s">
        <v>42</v>
      </c>
      <c r="B41" s="135"/>
      <c r="C41" s="38"/>
      <c r="D41" s="38"/>
      <c r="E41" s="197">
        <f t="shared" si="2"/>
        <v>90</v>
      </c>
      <c r="F41" s="202"/>
      <c r="G41" s="50"/>
      <c r="H41" s="50"/>
      <c r="I41" s="51"/>
      <c r="J41" s="32">
        <f t="shared" si="3"/>
        <v>360</v>
      </c>
      <c r="K41" s="33"/>
      <c r="L41" s="19"/>
      <c r="M41" s="34"/>
      <c r="N41" s="95"/>
      <c r="O41" s="33"/>
      <c r="P41" s="15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99" t="e">
        <f t="shared" si="4"/>
        <v>#DIV/0!</v>
      </c>
      <c r="AD41" s="38">
        <v>3</v>
      </c>
      <c r="AE41" s="38">
        <v>2</v>
      </c>
    </row>
    <row r="42" spans="1:31" ht="15.75" customHeight="1" thickBot="1">
      <c r="A42" s="171" t="s">
        <v>43</v>
      </c>
      <c r="B42" s="172"/>
      <c r="C42" s="173"/>
      <c r="D42" s="173"/>
      <c r="E42" s="201">
        <f t="shared" si="2"/>
        <v>90</v>
      </c>
      <c r="F42" s="207"/>
      <c r="G42" s="174"/>
      <c r="H42" s="174"/>
      <c r="I42" s="169"/>
      <c r="J42" s="170">
        <f t="shared" si="3"/>
        <v>360</v>
      </c>
      <c r="K42" s="175"/>
      <c r="L42" s="176"/>
      <c r="M42" s="177"/>
      <c r="N42" s="178"/>
      <c r="O42" s="175"/>
      <c r="P42" s="179"/>
      <c r="Q42" s="180"/>
      <c r="R42" s="176"/>
      <c r="S42" s="176"/>
      <c r="T42" s="176"/>
      <c r="U42" s="176"/>
      <c r="V42" s="176"/>
      <c r="W42" s="176"/>
      <c r="X42" s="176"/>
      <c r="Y42" s="176"/>
      <c r="Z42" s="181"/>
      <c r="AA42" s="182"/>
      <c r="AB42" s="173"/>
      <c r="AC42" s="183" t="e">
        <f t="shared" si="4"/>
        <v>#DIV/0!</v>
      </c>
      <c r="AD42" s="173">
        <v>1.5</v>
      </c>
      <c r="AE42" s="173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2023-10-14T18:19:05Z</dcterms:modified>
  <cp:category/>
  <cp:version/>
  <cp:contentType/>
  <cp:contentStatus/>
</cp:coreProperties>
</file>