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5" windowWidth="15480" windowHeight="8190" tabRatio="314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<sst xmlns="http://schemas.openxmlformats.org/spreadsheetml/2006/main" count="187" uniqueCount="120">
  <si>
    <t>pořadí</t>
  </si>
  <si>
    <t>1.</t>
  </si>
  <si>
    <t>2.</t>
  </si>
  <si>
    <t>3.</t>
  </si>
  <si>
    <t>4.</t>
  </si>
  <si>
    <t>Součet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</si>
  <si>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</si>
  <si>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</si>
  <si>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</si>
  <si>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</si>
  <si>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</si>
  <si>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</si>
  <si>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</si>
  <si>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</si>
  <si>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</si>
  <si>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</si>
  <si>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Jméno</t>
  </si>
  <si>
    <t>Kvalifikace</t>
  </si>
  <si>
    <t>15.</t>
  </si>
  <si>
    <t>16.</t>
  </si>
  <si>
    <t>17.</t>
  </si>
  <si>
    <t>18.</t>
  </si>
  <si>
    <t>19.</t>
  </si>
  <si>
    <t>20.</t>
  </si>
  <si>
    <t>21.</t>
  </si>
  <si>
    <t>22.</t>
  </si>
  <si>
    <t>25.</t>
  </si>
  <si>
    <t>26.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</si>
  <si>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</si>
  <si>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</si>
  <si>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</si>
  <si>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</si>
  <si>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</si>
  <si>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</si>
  <si>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</si>
  <si>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</si>
  <si>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</si>
  <si>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</si>
  <si>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</si>
  <si>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</si>
  <si>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</si>
  <si>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</si>
  <si>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23.</t>
  </si>
  <si>
    <t>Body</t>
  </si>
  <si>
    <t>Nej nához</t>
  </si>
  <si>
    <t>B</t>
  </si>
  <si>
    <t>A</t>
  </si>
  <si>
    <t>C</t>
  </si>
  <si>
    <t>Uhlíř Jirka ml.</t>
  </si>
  <si>
    <t>Kalista Petr</t>
  </si>
  <si>
    <t>Průměr pro hand.</t>
  </si>
  <si>
    <t>Handicap</t>
  </si>
  <si>
    <t>Heřmánek Jiří</t>
  </si>
  <si>
    <t>Heřmánková Blanka</t>
  </si>
  <si>
    <t>Čikeš Milan</t>
  </si>
  <si>
    <t>Mareš Michal</t>
  </si>
  <si>
    <t>Trča Pavel</t>
  </si>
  <si>
    <t>Krch Míra</t>
  </si>
  <si>
    <t>Frýbort Ota</t>
  </si>
  <si>
    <t>Kocmanová Jana</t>
  </si>
  <si>
    <t>Frýbortová Marie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</si>
  <si>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</si>
  <si>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</si>
  <si>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</si>
  <si>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</si>
  <si>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</si>
  <si>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</si>
  <si>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</si>
  <si>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</si>
  <si>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</si>
  <si>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</si>
  <si>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</si>
  <si>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</si>
  <si>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</si>
  <si>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Brzica Rosťa</t>
  </si>
  <si>
    <t>Vopička Karel</t>
  </si>
  <si>
    <t>E</t>
  </si>
  <si>
    <t>Kunc Oto</t>
  </si>
  <si>
    <t>Čermák Fanda</t>
  </si>
  <si>
    <t>Cr</t>
  </si>
  <si>
    <t>Celkový průměr bez hand.</t>
  </si>
  <si>
    <t xml:space="preserve">Uhlíř Jirka  </t>
  </si>
  <si>
    <t>Br</t>
  </si>
  <si>
    <t>Straková Irena</t>
  </si>
  <si>
    <t>Turnaj 4. - 9.9.2023</t>
  </si>
  <si>
    <t>Finále 1.hra</t>
  </si>
  <si>
    <t>Finále 2.hra</t>
  </si>
  <si>
    <t>Vlach Marek</t>
  </si>
  <si>
    <t>Švejda Antonín</t>
  </si>
  <si>
    <t>Hlas Karel</t>
  </si>
  <si>
    <t>Melcr Šimon</t>
  </si>
  <si>
    <t>Vacek Jaroslav</t>
  </si>
  <si>
    <t>Jiráček Jan ml.</t>
  </si>
  <si>
    <t>Molnar Claudiu</t>
  </si>
  <si>
    <t>Volčko Vladimír</t>
  </si>
  <si>
    <t>Homolka Jiří</t>
  </si>
  <si>
    <t>Taichman David</t>
  </si>
  <si>
    <t>Marešová Jana</t>
  </si>
  <si>
    <t>Jiráček Jan</t>
  </si>
  <si>
    <t>Novotný Jaroslav</t>
  </si>
  <si>
    <t>Čekal Filip</t>
  </si>
  <si>
    <t>Novotný Jan</t>
  </si>
  <si>
    <t>Doležal Jakub</t>
  </si>
  <si>
    <t>Doležal Jiří</t>
  </si>
  <si>
    <t>Kováč Ondřej</t>
  </si>
  <si>
    <t>Hynek Radovan</t>
  </si>
  <si>
    <t>Pouzar Rudolf</t>
  </si>
  <si>
    <t>Barták Tomáš</t>
  </si>
  <si>
    <t>Šponerová Kateřina</t>
  </si>
  <si>
    <t>Procházka Aleš</t>
  </si>
  <si>
    <t>Škrabal Marek</t>
  </si>
  <si>
    <t>Vojtová Karolína</t>
  </si>
  <si>
    <t>Haxa Adam</t>
  </si>
  <si>
    <t>Haxa Martin</t>
  </si>
  <si>
    <t>Honzová Denisa</t>
  </si>
  <si>
    <t>Liebichová Ingrid</t>
  </si>
  <si>
    <t>Restarty</t>
  </si>
  <si>
    <t>Volčko</t>
  </si>
  <si>
    <t>Butal Jaroslav</t>
  </si>
  <si>
    <t>Ar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</si>
</sst>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Red][&gt;=500]General;[Blue][&lt;=300]General;General"/>
    <numFmt numFmtId="165" formatCode="[Red][&gt;=200]General;[Blue][&lt;=100]General;General"/>
    <numFmt numFmtId="166" formatCode="mmm\ dd"/>
    <numFmt numFmtId="167" formatCode="0;;"/>
  </numFmts>
  <fonts count="18">
    <font>
      <sz val="10"/>
      <name val="Arial"/>
      <family val="2"/>
    </font>
    <font>
      <sz val="10"/>
      <name val="Arial CE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>
        <color indexed="8"/>
      </top>
      <bottom style="thin"/>
    </border>
    <border>
      <left style="medium"/>
      <right style="hair">
        <color indexed="8"/>
      </right>
      <top style="hair">
        <color indexed="8"/>
      </top>
      <bottom style="hair"/>
    </border>
    <border>
      <left style="medium"/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/>
    </border>
    <border>
      <left style="medium"/>
      <right style="hair">
        <color indexed="8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/>
      <top style="hair">
        <color indexed="8"/>
      </top>
      <bottom style="medium"/>
    </border>
    <border>
      <left style="medium"/>
      <right style="hair"/>
      <top style="hair">
        <color indexed="8"/>
      </top>
      <bottom style="hair">
        <color indexed="8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>
        <color indexed="8"/>
      </top>
      <bottom style="thin"/>
    </border>
    <border>
      <left style="medium"/>
      <right style="hair"/>
      <top style="hair">
        <color indexed="8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/>
      <top style="medium"/>
      <bottom style="hair">
        <color indexed="8"/>
      </bottom>
    </border>
    <border>
      <left style="hair"/>
      <right style="hair"/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>
        <color indexed="8"/>
      </top>
      <bottom style="hair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/>
      <top style="hair">
        <color indexed="8"/>
      </top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>
        <color indexed="8"/>
      </right>
      <top style="thin"/>
      <bottom style="hair"/>
    </border>
    <border>
      <left style="hair">
        <color indexed="8"/>
      </left>
      <right style="hair">
        <color indexed="8"/>
      </right>
      <top style="thin"/>
      <bottom style="hair"/>
    </border>
    <border>
      <left style="hair">
        <color indexed="8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>
        <color indexed="8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>
        <color indexed="8"/>
      </bottom>
    </border>
    <border>
      <left style="medium"/>
      <right style="hair"/>
      <top style="hair">
        <color indexed="8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Border="1" applyAlignment="1" applyProtection="1">
      <alignment horizontal="center" vertical="center" textRotation="90"/>
      <protection hidden="1"/>
    </xf>
    <xf numFmtId="0" fontId="0" fillId="0" borderId="0" xfId="0" applyFont="1" applyFill="1" applyAlignment="1">
      <alignment/>
    </xf>
    <xf numFmtId="164" fontId="11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2" xfId="20" applyNumberFormat="1" applyFont="1" applyFill="1" applyBorder="1" applyAlignment="1" applyProtection="1">
      <alignment vertical="center" wrapText="1"/>
      <protection hidden="1"/>
    </xf>
    <xf numFmtId="0" fontId="6" fillId="0" borderId="2" xfId="20" applyFont="1" applyFill="1" applyBorder="1" applyAlignment="1" applyProtection="1">
      <alignment horizontal="center" vertical="center" wrapText="1"/>
      <protection hidden="1"/>
    </xf>
    <xf numFmtId="0" fontId="6" fillId="0" borderId="2" xfId="20" applyFont="1" applyFill="1" applyBorder="1" applyAlignment="1" applyProtection="1">
      <alignment horizontal="center" vertical="center" wrapText="1"/>
      <protection hidden="1"/>
    </xf>
    <xf numFmtId="0" fontId="6" fillId="0" borderId="3" xfId="20" applyFont="1" applyFill="1" applyBorder="1" applyAlignment="1" applyProtection="1">
      <alignment horizontal="center" vertical="center" wrapText="1"/>
      <protection hidden="1"/>
    </xf>
    <xf numFmtId="0" fontId="6" fillId="0" borderId="3" xfId="20" applyFont="1" applyFill="1" applyBorder="1" applyAlignment="1" applyProtection="1">
      <alignment horizontal="center" vertical="center" wrapText="1"/>
      <protection hidden="1"/>
    </xf>
    <xf numFmtId="164" fontId="11" fillId="0" borderId="4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3" xfId="20" applyNumberFormat="1" applyFont="1" applyFill="1" applyBorder="1" applyAlignment="1" applyProtection="1">
      <alignment vertical="center" wrapText="1"/>
      <protection hidden="1"/>
    </xf>
    <xf numFmtId="0" fontId="6" fillId="0" borderId="5" xfId="2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center" vertical="center" wrapText="1"/>
      <protection hidden="1"/>
    </xf>
    <xf numFmtId="164" fontId="11" fillId="0" borderId="7" xfId="20" applyNumberFormat="1" applyFont="1" applyFill="1" applyBorder="1" applyAlignment="1" applyProtection="1">
      <alignment horizontal="center" vertical="center" wrapText="1"/>
      <protection hidden="1"/>
    </xf>
    <xf numFmtId="0" fontId="5" fillId="2" borderId="8" xfId="20" applyFont="1" applyFill="1" applyBorder="1" applyAlignment="1" applyProtection="1">
      <alignment horizontal="center" vertical="center"/>
      <protection hidden="1"/>
    </xf>
    <xf numFmtId="0" fontId="5" fillId="3" borderId="8" xfId="20" applyFont="1" applyFill="1" applyBorder="1" applyAlignment="1" applyProtection="1">
      <alignment horizontal="center" vertical="center"/>
      <protection hidden="1"/>
    </xf>
    <xf numFmtId="164" fontId="11" fillId="0" borderId="9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20" applyFont="1" applyFill="1" applyBorder="1" applyAlignment="1" applyProtection="1">
      <alignment horizontal="center" vertical="center" wrapText="1"/>
      <protection hidden="1"/>
    </xf>
    <xf numFmtId="0" fontId="6" fillId="0" borderId="10" xfId="20" applyFont="1" applyFill="1" applyBorder="1" applyAlignment="1" applyProtection="1">
      <alignment horizontal="center" vertical="center" wrapText="1"/>
      <protection hidden="1"/>
    </xf>
    <xf numFmtId="2" fontId="6" fillId="0" borderId="11" xfId="20" applyNumberFormat="1" applyFont="1" applyFill="1" applyBorder="1" applyAlignment="1" applyProtection="1">
      <alignment horizontal="center" vertical="center" wrapText="1"/>
      <protection hidden="1"/>
    </xf>
    <xf numFmtId="0" fontId="5" fillId="3" borderId="12" xfId="20" applyFont="1" applyFill="1" applyBorder="1" applyAlignment="1" applyProtection="1">
      <alignment horizontal="center" vertical="center"/>
      <protection hidden="1"/>
    </xf>
    <xf numFmtId="0" fontId="5" fillId="3" borderId="13" xfId="20" applyFont="1" applyFill="1" applyBorder="1" applyAlignment="1" applyProtection="1">
      <alignment horizontal="center" vertical="center"/>
      <protection hidden="1"/>
    </xf>
    <xf numFmtId="0" fontId="6" fillId="0" borderId="14" xfId="20" applyFont="1" applyFill="1" applyBorder="1" applyAlignment="1" applyProtection="1">
      <alignment horizontal="center" vertical="center" wrapText="1"/>
      <protection hidden="1"/>
    </xf>
    <xf numFmtId="0" fontId="6" fillId="0" borderId="15" xfId="20" applyFont="1" applyFill="1" applyBorder="1" applyAlignment="1" applyProtection="1">
      <alignment horizontal="center" vertical="center" wrapText="1"/>
      <protection hidden="1"/>
    </xf>
    <xf numFmtId="0" fontId="10" fillId="0" borderId="2" xfId="20" applyFont="1" applyFill="1" applyBorder="1" applyAlignment="1" applyProtection="1">
      <alignment vertical="center"/>
      <protection hidden="1"/>
    </xf>
    <xf numFmtId="0" fontId="10" fillId="0" borderId="6" xfId="20" applyFont="1" applyFill="1" applyBorder="1" applyAlignment="1" applyProtection="1">
      <alignment vertical="center"/>
      <protection hidden="1"/>
    </xf>
    <xf numFmtId="0" fontId="10" fillId="0" borderId="3" xfId="20" applyFont="1" applyFill="1" applyBorder="1" applyAlignment="1" applyProtection="1">
      <alignment vertical="center"/>
      <protection hidden="1"/>
    </xf>
    <xf numFmtId="0" fontId="10" fillId="0" borderId="5" xfId="20" applyFont="1" applyFill="1" applyBorder="1" applyAlignment="1" applyProtection="1">
      <alignment vertical="center"/>
      <protection hidden="1"/>
    </xf>
    <xf numFmtId="0" fontId="10" fillId="0" borderId="10" xfId="20" applyFont="1" applyFill="1" applyBorder="1" applyAlignment="1" applyProtection="1">
      <alignment vertical="center"/>
      <protection hidden="1"/>
    </xf>
    <xf numFmtId="0" fontId="10" fillId="0" borderId="15" xfId="20" applyFont="1" applyFill="1" applyBorder="1" applyAlignment="1" applyProtection="1">
      <alignment vertical="center"/>
      <protection hidden="1"/>
    </xf>
    <xf numFmtId="0" fontId="10" fillId="0" borderId="16" xfId="20" applyFont="1" applyFill="1" applyBorder="1" applyAlignment="1" applyProtection="1">
      <alignment vertical="center"/>
      <protection hidden="1"/>
    </xf>
    <xf numFmtId="0" fontId="5" fillId="2" borderId="17" xfId="20" applyFont="1" applyFill="1" applyBorder="1" applyAlignment="1" applyProtection="1">
      <alignment horizontal="center" vertical="center"/>
      <protection hidden="1"/>
    </xf>
    <xf numFmtId="164" fontId="11" fillId="0" borderId="18" xfId="20" applyNumberFormat="1" applyFont="1" applyFill="1" applyBorder="1" applyAlignment="1" applyProtection="1">
      <alignment horizontal="center" vertical="center" wrapText="1"/>
      <protection hidden="1"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6" fillId="0" borderId="19" xfId="20" applyNumberFormat="1" applyFont="1" applyFill="1" applyBorder="1" applyAlignment="1" applyProtection="1">
      <alignment vertical="center" wrapText="1"/>
      <protection hidden="1"/>
    </xf>
    <xf numFmtId="0" fontId="6" fillId="0" borderId="15" xfId="20" applyFont="1" applyFill="1" applyBorder="1" applyAlignment="1" applyProtection="1">
      <alignment horizontal="center" vertical="center" wrapText="1"/>
      <protection hidden="1"/>
    </xf>
    <xf numFmtId="0" fontId="5" fillId="3" borderId="20" xfId="20" applyFont="1" applyFill="1" applyBorder="1" applyAlignment="1" applyProtection="1">
      <alignment horizontal="center" vertical="center"/>
      <protection hidden="1"/>
    </xf>
    <xf numFmtId="0" fontId="10" fillId="0" borderId="19" xfId="20" applyFont="1" applyFill="1" applyBorder="1" applyAlignment="1" applyProtection="1">
      <alignment vertical="center"/>
      <protection hidden="1"/>
    </xf>
    <xf numFmtId="0" fontId="6" fillId="0" borderId="19" xfId="20" applyFont="1" applyFill="1" applyBorder="1" applyAlignment="1" applyProtection="1">
      <alignment horizontal="center" vertical="center" wrapText="1"/>
      <protection hidden="1"/>
    </xf>
    <xf numFmtId="164" fontId="6" fillId="0" borderId="0" xfId="0" applyNumberFormat="1" applyFont="1" applyAlignment="1">
      <alignment horizontal="center"/>
    </xf>
    <xf numFmtId="0" fontId="10" fillId="0" borderId="21" xfId="20" applyFont="1" applyFill="1" applyBorder="1" applyAlignment="1" applyProtection="1">
      <alignment vertical="center"/>
      <protection hidden="1"/>
    </xf>
    <xf numFmtId="0" fontId="6" fillId="0" borderId="21" xfId="2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164" fontId="6" fillId="0" borderId="22" xfId="20" applyNumberFormat="1" applyFont="1" applyFill="1" applyBorder="1" applyAlignment="1" applyProtection="1">
      <alignment vertical="center" wrapText="1"/>
      <protection hidden="1"/>
    </xf>
    <xf numFmtId="164" fontId="6" fillId="0" borderId="23" xfId="20" applyNumberFormat="1" applyFont="1" applyFill="1" applyBorder="1" applyAlignment="1" applyProtection="1">
      <alignment vertical="center" wrapText="1"/>
      <protection hidden="1"/>
    </xf>
    <xf numFmtId="164" fontId="6" fillId="0" borderId="11" xfId="20" applyNumberFormat="1" applyFont="1" applyFill="1" applyBorder="1" applyAlignment="1" applyProtection="1">
      <alignment vertical="center" wrapText="1"/>
      <protection hidden="1"/>
    </xf>
    <xf numFmtId="164" fontId="6" fillId="0" borderId="24" xfId="20" applyNumberFormat="1" applyFont="1" applyFill="1" applyBorder="1" applyAlignment="1" applyProtection="1">
      <alignment vertical="center" wrapText="1"/>
      <protection hidden="1"/>
    </xf>
    <xf numFmtId="164" fontId="11" fillId="0" borderId="25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26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27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28" xfId="20" applyNumberFormat="1" applyFont="1" applyFill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>
      <alignment/>
    </xf>
    <xf numFmtId="164" fontId="6" fillId="0" borderId="30" xfId="20" applyNumberFormat="1" applyFont="1" applyFill="1" applyBorder="1" applyAlignment="1" applyProtection="1">
      <alignment vertical="center" wrapText="1"/>
      <protection hidden="1"/>
    </xf>
    <xf numFmtId="164" fontId="6" fillId="0" borderId="31" xfId="20" applyNumberFormat="1" applyFont="1" applyFill="1" applyBorder="1" applyAlignment="1" applyProtection="1">
      <alignment vertical="center" wrapText="1"/>
      <protection hidden="1"/>
    </xf>
    <xf numFmtId="164" fontId="6" fillId="0" borderId="32" xfId="20" applyNumberFormat="1" applyFont="1" applyFill="1" applyBorder="1" applyAlignment="1" applyProtection="1">
      <alignment vertical="center" wrapText="1"/>
      <protection hidden="1"/>
    </xf>
    <xf numFmtId="164" fontId="6" fillId="0" borderId="33" xfId="20" applyNumberFormat="1" applyFont="1" applyFill="1" applyBorder="1" applyAlignment="1" applyProtection="1">
      <alignment vertical="center" wrapText="1"/>
      <protection hidden="1"/>
    </xf>
    <xf numFmtId="1" fontId="13" fillId="0" borderId="11" xfId="20" applyNumberFormat="1" applyFont="1" applyFill="1" applyBorder="1" applyAlignment="1" applyProtection="1">
      <alignment vertical="center" wrapText="1"/>
      <protection hidden="1"/>
    </xf>
    <xf numFmtId="0" fontId="6" fillId="0" borderId="13" xfId="20" applyFont="1" applyFill="1" applyBorder="1" applyAlignment="1" applyProtection="1">
      <alignment horizontal="center" vertical="center" wrapText="1"/>
      <protection hidden="1"/>
    </xf>
    <xf numFmtId="0" fontId="6" fillId="0" borderId="12" xfId="20" applyFont="1" applyFill="1" applyBorder="1" applyAlignment="1" applyProtection="1">
      <alignment horizontal="center" vertical="center" wrapText="1"/>
      <protection hidden="1"/>
    </xf>
    <xf numFmtId="0" fontId="6" fillId="0" borderId="34" xfId="20" applyFont="1" applyFill="1" applyBorder="1" applyAlignment="1" applyProtection="1">
      <alignment horizontal="center" vertical="center" wrapText="1"/>
      <protection hidden="1"/>
    </xf>
    <xf numFmtId="0" fontId="6" fillId="0" borderId="35" xfId="20" applyFont="1" applyFill="1" applyBorder="1" applyAlignment="1" applyProtection="1">
      <alignment horizontal="center" vertical="center" wrapText="1"/>
      <protection hidden="1"/>
    </xf>
    <xf numFmtId="0" fontId="6" fillId="0" borderId="36" xfId="20" applyFont="1" applyFill="1" applyBorder="1" applyAlignment="1" applyProtection="1">
      <alignment horizontal="center" vertical="center" wrapText="1"/>
      <protection hidden="1"/>
    </xf>
    <xf numFmtId="0" fontId="6" fillId="0" borderId="37" xfId="20" applyFont="1" applyFill="1" applyBorder="1" applyAlignment="1" applyProtection="1">
      <alignment horizontal="center" vertical="center" wrapText="1"/>
      <protection hidden="1"/>
    </xf>
    <xf numFmtId="0" fontId="6" fillId="0" borderId="13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164" fontId="11" fillId="0" borderId="38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39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40" xfId="20" applyNumberFormat="1" applyFont="1" applyFill="1" applyBorder="1" applyAlignment="1" applyProtection="1">
      <alignment vertical="center" wrapText="1"/>
      <protection hidden="1"/>
    </xf>
    <xf numFmtId="164" fontId="11" fillId="0" borderId="41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42" xfId="20" applyNumberFormat="1" applyFont="1" applyFill="1" applyBorder="1" applyAlignment="1" applyProtection="1">
      <alignment vertical="center" wrapText="1"/>
      <protection hidden="1"/>
    </xf>
    <xf numFmtId="0" fontId="4" fillId="4" borderId="43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10" fillId="0" borderId="14" xfId="20" applyFont="1" applyFill="1" applyBorder="1" applyAlignment="1" applyProtection="1">
      <alignment vertical="center"/>
      <protection hidden="1"/>
    </xf>
    <xf numFmtId="0" fontId="6" fillId="0" borderId="16" xfId="20" applyFont="1" applyFill="1" applyBorder="1" applyAlignment="1" applyProtection="1">
      <alignment horizontal="center" vertical="center" wrapText="1"/>
      <protection hidden="1"/>
    </xf>
    <xf numFmtId="0" fontId="5" fillId="3" borderId="37" xfId="20" applyFont="1" applyFill="1" applyBorder="1" applyAlignment="1" applyProtection="1">
      <alignment horizontal="center" vertical="center"/>
      <protection hidden="1"/>
    </xf>
    <xf numFmtId="0" fontId="5" fillId="3" borderId="35" xfId="20" applyFont="1" applyFill="1" applyBorder="1" applyAlignment="1" applyProtection="1">
      <alignment horizontal="center" vertical="center"/>
      <protection hidden="1"/>
    </xf>
    <xf numFmtId="164" fontId="6" fillId="0" borderId="6" xfId="20" applyNumberFormat="1" applyFont="1" applyFill="1" applyBorder="1" applyAlignment="1" applyProtection="1">
      <alignment vertical="center" wrapText="1"/>
      <protection hidden="1"/>
    </xf>
    <xf numFmtId="164" fontId="6" fillId="0" borderId="5" xfId="20" applyNumberFormat="1" applyFont="1" applyFill="1" applyBorder="1" applyAlignment="1" applyProtection="1">
      <alignment vertical="center" wrapText="1"/>
      <protection hidden="1"/>
    </xf>
    <xf numFmtId="164" fontId="6" fillId="0" borderId="10" xfId="20" applyNumberFormat="1" applyFont="1" applyFill="1" applyBorder="1" applyAlignment="1" applyProtection="1">
      <alignment vertical="center" wrapText="1"/>
      <protection hidden="1"/>
    </xf>
    <xf numFmtId="164" fontId="6" fillId="0" borderId="14" xfId="20" applyNumberFormat="1" applyFont="1" applyFill="1" applyBorder="1" applyAlignment="1" applyProtection="1">
      <alignment vertical="center" wrapText="1"/>
      <protection hidden="1"/>
    </xf>
    <xf numFmtId="164" fontId="6" fillId="0" borderId="15" xfId="20" applyNumberFormat="1" applyFont="1" applyFill="1" applyBorder="1" applyAlignment="1" applyProtection="1">
      <alignment vertical="center" wrapText="1"/>
      <protection hidden="1"/>
    </xf>
    <xf numFmtId="164" fontId="6" fillId="0" borderId="16" xfId="20" applyNumberFormat="1" applyFont="1" applyFill="1" applyBorder="1" applyAlignment="1" applyProtection="1">
      <alignment vertical="center" wrapText="1"/>
      <protection hidden="1"/>
    </xf>
    <xf numFmtId="0" fontId="5" fillId="3" borderId="34" xfId="20" applyFont="1" applyFill="1" applyBorder="1" applyAlignment="1" applyProtection="1">
      <alignment horizontal="center" vertical="center"/>
      <protection hidden="1"/>
    </xf>
    <xf numFmtId="0" fontId="6" fillId="0" borderId="20" xfId="20" applyFont="1" applyFill="1" applyBorder="1" applyAlignment="1" applyProtection="1">
      <alignment horizontal="center" vertical="center" wrapText="1"/>
      <protection hidden="1"/>
    </xf>
    <xf numFmtId="164" fontId="11" fillId="0" borderId="45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46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47" xfId="20" applyNumberFormat="1" applyFont="1" applyFill="1" applyBorder="1" applyAlignment="1" applyProtection="1">
      <alignment horizontal="center" vertical="center" wrapText="1"/>
      <protection hidden="1"/>
    </xf>
    <xf numFmtId="1" fontId="6" fillId="0" borderId="48" xfId="20" applyNumberFormat="1" applyFont="1" applyFill="1" applyBorder="1" applyAlignment="1" applyProtection="1">
      <alignment vertical="center" wrapText="1"/>
      <protection hidden="1"/>
    </xf>
    <xf numFmtId="1" fontId="6" fillId="0" borderId="49" xfId="20" applyNumberFormat="1" applyFont="1" applyFill="1" applyBorder="1" applyAlignment="1" applyProtection="1">
      <alignment vertical="center" wrapText="1"/>
      <protection hidden="1"/>
    </xf>
    <xf numFmtId="1" fontId="13" fillId="0" borderId="50" xfId="20" applyNumberFormat="1" applyFont="1" applyFill="1" applyBorder="1" applyAlignment="1" applyProtection="1">
      <alignment vertical="center" wrapText="1"/>
      <protection hidden="1"/>
    </xf>
    <xf numFmtId="1" fontId="13" fillId="0" borderId="51" xfId="20" applyNumberFormat="1" applyFont="1" applyFill="1" applyBorder="1" applyAlignment="1" applyProtection="1">
      <alignment vertical="center" wrapText="1"/>
      <protection hidden="1"/>
    </xf>
    <xf numFmtId="1" fontId="13" fillId="0" borderId="22" xfId="20" applyNumberFormat="1" applyFont="1" applyFill="1" applyBorder="1" applyAlignment="1" applyProtection="1">
      <alignment vertical="center" wrapText="1"/>
      <protection hidden="1"/>
    </xf>
    <xf numFmtId="1" fontId="13" fillId="0" borderId="40" xfId="20" applyNumberFormat="1" applyFont="1" applyFill="1" applyBorder="1" applyAlignment="1" applyProtection="1">
      <alignment vertical="center" wrapText="1"/>
      <protection hidden="1"/>
    </xf>
    <xf numFmtId="1" fontId="13" fillId="0" borderId="23" xfId="20" applyNumberFormat="1" applyFont="1" applyFill="1" applyBorder="1" applyAlignment="1" applyProtection="1">
      <alignment vertical="center" wrapText="1"/>
      <protection hidden="1"/>
    </xf>
    <xf numFmtId="1" fontId="6" fillId="0" borderId="2" xfId="20" applyNumberFormat="1" applyFont="1" applyFill="1" applyBorder="1" applyAlignment="1" applyProtection="1">
      <alignment vertical="center" wrapText="1"/>
      <protection hidden="1"/>
    </xf>
    <xf numFmtId="1" fontId="6" fillId="0" borderId="5" xfId="20" applyNumberFormat="1" applyFont="1" applyFill="1" applyBorder="1" applyAlignment="1" applyProtection="1">
      <alignment vertical="center" wrapText="1"/>
      <protection hidden="1"/>
    </xf>
    <xf numFmtId="1" fontId="6" fillId="0" borderId="10" xfId="20" applyNumberFormat="1" applyFont="1" applyFill="1" applyBorder="1" applyAlignment="1" applyProtection="1">
      <alignment vertical="center" wrapText="1"/>
      <protection hidden="1"/>
    </xf>
    <xf numFmtId="0" fontId="5" fillId="2" borderId="13" xfId="20" applyFont="1" applyFill="1" applyBorder="1" applyAlignment="1" applyProtection="1">
      <alignment horizontal="center" vertical="center"/>
      <protection hidden="1"/>
    </xf>
    <xf numFmtId="0" fontId="6" fillId="0" borderId="14" xfId="20" applyFont="1" applyFill="1" applyBorder="1" applyAlignment="1" applyProtection="1">
      <alignment horizontal="center" vertical="center" wrapText="1"/>
      <protection hidden="1"/>
    </xf>
    <xf numFmtId="1" fontId="6" fillId="0" borderId="3" xfId="20" applyNumberFormat="1" applyFont="1" applyFill="1" applyBorder="1" applyAlignment="1" applyProtection="1">
      <alignment vertical="center" wrapText="1"/>
      <protection hidden="1"/>
    </xf>
    <xf numFmtId="0" fontId="6" fillId="0" borderId="52" xfId="20" applyFont="1" applyFill="1" applyBorder="1" applyAlignment="1" applyProtection="1">
      <alignment horizontal="center" vertical="center" wrapText="1"/>
      <protection hidden="1"/>
    </xf>
    <xf numFmtId="1" fontId="6" fillId="0" borderId="53" xfId="20" applyNumberFormat="1" applyFont="1" applyFill="1" applyBorder="1" applyAlignment="1" applyProtection="1">
      <alignment vertical="center" wrapText="1"/>
      <protection hidden="1"/>
    </xf>
    <xf numFmtId="1" fontId="6" fillId="0" borderId="15" xfId="20" applyNumberFormat="1" applyFont="1" applyFill="1" applyBorder="1" applyAlignment="1" applyProtection="1">
      <alignment vertical="center" wrapText="1"/>
      <protection hidden="1"/>
    </xf>
    <xf numFmtId="1" fontId="6" fillId="0" borderId="14" xfId="20" applyNumberFormat="1" applyFont="1" applyFill="1" applyBorder="1" applyAlignment="1" applyProtection="1">
      <alignment vertical="center" wrapText="1"/>
      <protection hidden="1"/>
    </xf>
    <xf numFmtId="1" fontId="6" fillId="0" borderId="16" xfId="20" applyNumberFormat="1" applyFont="1" applyFill="1" applyBorder="1" applyAlignment="1" applyProtection="1">
      <alignment vertical="center" wrapText="1"/>
      <protection hidden="1"/>
    </xf>
    <xf numFmtId="1" fontId="0" fillId="0" borderId="2" xfId="20" applyNumberFormat="1" applyFont="1" applyFill="1" applyBorder="1" applyAlignment="1" applyProtection="1">
      <alignment vertical="center" wrapText="1"/>
      <protection hidden="1"/>
    </xf>
    <xf numFmtId="1" fontId="6" fillId="0" borderId="19" xfId="20" applyNumberFormat="1" applyFont="1" applyFill="1" applyBorder="1" applyAlignment="1" applyProtection="1">
      <alignment vertical="center" wrapText="1"/>
      <protection hidden="1"/>
    </xf>
    <xf numFmtId="2" fontId="6" fillId="0" borderId="23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54" xfId="20" applyFont="1" applyFill="1" applyBorder="1" applyAlignment="1" applyProtection="1">
      <alignment horizontal="center" vertical="center" wrapText="1"/>
      <protection hidden="1"/>
    </xf>
    <xf numFmtId="0" fontId="6" fillId="0" borderId="5" xfId="20" applyFont="1" applyFill="1" applyBorder="1" applyAlignment="1" applyProtection="1">
      <alignment horizontal="center" vertical="center" wrapText="1"/>
      <protection hidden="1"/>
    </xf>
    <xf numFmtId="1" fontId="15" fillId="0" borderId="11" xfId="20" applyNumberFormat="1" applyFont="1" applyFill="1" applyBorder="1" applyAlignment="1" applyProtection="1">
      <alignment vertical="center" wrapText="1"/>
      <protection hidden="1"/>
    </xf>
    <xf numFmtId="1" fontId="15" fillId="0" borderId="24" xfId="20" applyNumberFormat="1" applyFont="1" applyFill="1" applyBorder="1" applyAlignment="1" applyProtection="1">
      <alignment vertical="center" wrapText="1"/>
      <protection hidden="1"/>
    </xf>
    <xf numFmtId="1" fontId="15" fillId="0" borderId="22" xfId="2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/>
    </xf>
    <xf numFmtId="2" fontId="6" fillId="0" borderId="22" xfId="20" applyNumberFormat="1" applyFont="1" applyFill="1" applyBorder="1" applyAlignment="1" applyProtection="1">
      <alignment horizontal="center" vertical="center" wrapText="1"/>
      <protection hidden="1"/>
    </xf>
    <xf numFmtId="1" fontId="15" fillId="0" borderId="40" xfId="20" applyNumberFormat="1" applyFont="1" applyFill="1" applyBorder="1" applyAlignment="1" applyProtection="1">
      <alignment vertical="center" wrapText="1"/>
      <protection hidden="1"/>
    </xf>
    <xf numFmtId="2" fontId="6" fillId="0" borderId="40" xfId="20" applyNumberFormat="1" applyFont="1" applyFill="1" applyBorder="1" applyAlignment="1" applyProtection="1">
      <alignment horizontal="center" vertical="center" wrapText="1"/>
      <protection hidden="1"/>
    </xf>
    <xf numFmtId="2" fontId="6" fillId="0" borderId="24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/>
    </xf>
    <xf numFmtId="0" fontId="10" fillId="0" borderId="44" xfId="20" applyFont="1" applyFill="1" applyBorder="1" applyAlignment="1" applyProtection="1">
      <alignment vertical="center"/>
      <protection hidden="1"/>
    </xf>
    <xf numFmtId="0" fontId="6" fillId="0" borderId="44" xfId="20" applyFont="1" applyFill="1" applyBorder="1" applyAlignment="1" applyProtection="1">
      <alignment horizontal="center" vertical="center" wrapText="1"/>
      <protection hidden="1"/>
    </xf>
    <xf numFmtId="0" fontId="6" fillId="0" borderId="55" xfId="20" applyFont="1" applyFill="1" applyBorder="1" applyAlignment="1" applyProtection="1">
      <alignment horizontal="center" vertical="center" wrapText="1"/>
      <protection hidden="1"/>
    </xf>
    <xf numFmtId="0" fontId="6" fillId="0" borderId="56" xfId="20" applyFont="1" applyFill="1" applyBorder="1" applyAlignment="1" applyProtection="1">
      <alignment horizontal="center" vertical="center" wrapText="1"/>
      <protection hidden="1"/>
    </xf>
    <xf numFmtId="164" fontId="11" fillId="0" borderId="57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58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59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60" xfId="20" applyNumberFormat="1" applyFont="1" applyFill="1" applyBorder="1" applyAlignment="1" applyProtection="1">
      <alignment vertical="center" wrapText="1"/>
      <protection hidden="1"/>
    </xf>
    <xf numFmtId="164" fontId="6" fillId="0" borderId="61" xfId="20" applyNumberFormat="1" applyFont="1" applyFill="1" applyBorder="1" applyAlignment="1" applyProtection="1">
      <alignment vertical="center" wrapText="1"/>
      <protection hidden="1"/>
    </xf>
    <xf numFmtId="164" fontId="6" fillId="0" borderId="55" xfId="20" applyNumberFormat="1" applyFont="1" applyFill="1" applyBorder="1" applyAlignment="1" applyProtection="1">
      <alignment vertical="center" wrapText="1"/>
      <protection hidden="1"/>
    </xf>
    <xf numFmtId="0" fontId="10" fillId="0" borderId="62" xfId="20" applyFont="1" applyFill="1" applyBorder="1" applyAlignment="1" applyProtection="1">
      <alignment vertical="center"/>
      <protection hidden="1"/>
    </xf>
    <xf numFmtId="0" fontId="6" fillId="0" borderId="62" xfId="20" applyFont="1" applyFill="1" applyBorder="1" applyAlignment="1" applyProtection="1">
      <alignment horizontal="center" vertical="center" wrapText="1"/>
      <protection hidden="1"/>
    </xf>
    <xf numFmtId="0" fontId="6" fillId="0" borderId="63" xfId="20" applyFont="1" applyFill="1" applyBorder="1" applyAlignment="1" applyProtection="1">
      <alignment horizontal="center" vertical="center" wrapText="1"/>
      <protection hidden="1"/>
    </xf>
    <xf numFmtId="164" fontId="11" fillId="0" borderId="64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65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66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62" xfId="20" applyNumberFormat="1" applyFont="1" applyFill="1" applyBorder="1" applyAlignment="1" applyProtection="1">
      <alignment vertical="center" wrapText="1"/>
      <protection hidden="1"/>
    </xf>
    <xf numFmtId="164" fontId="6" fillId="0" borderId="39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4" xfId="20" applyNumberFormat="1" applyFont="1" applyFill="1" applyBorder="1" applyAlignment="1" applyProtection="1">
      <alignment vertical="center" wrapText="1"/>
      <protection hidden="1"/>
    </xf>
    <xf numFmtId="0" fontId="6" fillId="0" borderId="67" xfId="20" applyFont="1" applyFill="1" applyBorder="1" applyAlignment="1" applyProtection="1">
      <alignment horizontal="center" vertical="center" wrapText="1"/>
      <protection hidden="1"/>
    </xf>
    <xf numFmtId="0" fontId="4" fillId="4" borderId="43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/>
    </xf>
    <xf numFmtId="0" fontId="14" fillId="5" borderId="69" xfId="0" applyFont="1" applyFill="1" applyBorder="1" applyAlignment="1">
      <alignment horizontal="center" vertical="center"/>
    </xf>
    <xf numFmtId="0" fontId="14" fillId="5" borderId="68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70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 wrapText="1"/>
    </xf>
    <xf numFmtId="0" fontId="17" fillId="0" borderId="71" xfId="20" applyFont="1" applyFill="1" applyBorder="1" applyAlignment="1" applyProtection="1">
      <alignment horizontal="center" vertical="center"/>
      <protection hidden="1"/>
    </xf>
    <xf numFmtId="164" fontId="6" fillId="0" borderId="72" xfId="20" applyNumberFormat="1" applyFont="1" applyFill="1" applyBorder="1" applyAlignment="1" applyProtection="1">
      <alignment vertical="center" wrapText="1"/>
      <protection hidden="1"/>
    </xf>
    <xf numFmtId="164" fontId="11" fillId="0" borderId="73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74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75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76" xfId="20" applyNumberFormat="1" applyFont="1" applyFill="1" applyBorder="1" applyAlignment="1" applyProtection="1">
      <alignment vertical="center" wrapText="1"/>
      <protection hidden="1"/>
    </xf>
    <xf numFmtId="164" fontId="11" fillId="0" borderId="77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78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79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80" xfId="20" applyNumberFormat="1" applyFont="1" applyFill="1" applyBorder="1" applyAlignment="1" applyProtection="1">
      <alignment vertical="center" wrapText="1"/>
      <protection hidden="1"/>
    </xf>
    <xf numFmtId="164" fontId="6" fillId="0" borderId="51" xfId="20" applyNumberFormat="1" applyFont="1" applyFill="1" applyBorder="1" applyAlignment="1" applyProtection="1">
      <alignment vertical="center" wrapText="1"/>
      <protection hidden="1"/>
    </xf>
    <xf numFmtId="0" fontId="6" fillId="0" borderId="37" xfId="20" applyFont="1" applyFill="1" applyBorder="1" applyAlignment="1" applyProtection="1">
      <alignment horizontal="center" vertical="center" wrapText="1"/>
      <protection hidden="1"/>
    </xf>
    <xf numFmtId="164" fontId="11" fillId="0" borderId="81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82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83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21" xfId="20" applyNumberFormat="1" applyFont="1" applyFill="1" applyBorder="1" applyAlignment="1" applyProtection="1">
      <alignment vertical="center" wrapText="1"/>
      <protection hidden="1"/>
    </xf>
    <xf numFmtId="0" fontId="10" fillId="0" borderId="84" xfId="20" applyFont="1" applyFill="1" applyBorder="1" applyAlignment="1" applyProtection="1">
      <alignment vertical="center"/>
      <protection hidden="1"/>
    </xf>
    <xf numFmtId="0" fontId="6" fillId="0" borderId="84" xfId="20" applyFont="1" applyFill="1" applyBorder="1" applyAlignment="1" applyProtection="1">
      <alignment horizontal="center" vertical="center" wrapText="1"/>
      <protection hidden="1"/>
    </xf>
    <xf numFmtId="0" fontId="6" fillId="0" borderId="85" xfId="20" applyFont="1" applyFill="1" applyBorder="1" applyAlignment="1" applyProtection="1">
      <alignment horizontal="center" vertical="center" wrapText="1"/>
      <protection hidden="1"/>
    </xf>
    <xf numFmtId="164" fontId="11" fillId="0" borderId="86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87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88" xfId="20" applyNumberFormat="1" applyFont="1" applyFill="1" applyBorder="1" applyAlignment="1" applyProtection="1">
      <alignment horizontal="center" vertical="center" wrapText="1"/>
      <protection hidden="1"/>
    </xf>
    <xf numFmtId="164" fontId="6" fillId="0" borderId="89" xfId="20" applyNumberFormat="1" applyFont="1" applyFill="1" applyBorder="1" applyAlignment="1" applyProtection="1">
      <alignment vertical="center" wrapText="1"/>
      <protection hidden="1"/>
    </xf>
    <xf numFmtId="164" fontId="6" fillId="0" borderId="90" xfId="20" applyNumberFormat="1" applyFont="1" applyFill="1" applyBorder="1" applyAlignment="1" applyProtection="1">
      <alignment vertical="center" wrapText="1"/>
      <protection hidden="1"/>
    </xf>
    <xf numFmtId="1" fontId="15" fillId="0" borderId="48" xfId="20" applyNumberFormat="1" applyFont="1" applyFill="1" applyBorder="1" applyAlignment="1" applyProtection="1">
      <alignment vertical="center" wrapText="1"/>
      <protection hidden="1"/>
    </xf>
    <xf numFmtId="1" fontId="15" fillId="0" borderId="91" xfId="20" applyNumberFormat="1" applyFont="1" applyFill="1" applyBorder="1" applyAlignment="1" applyProtection="1">
      <alignment vertical="center" wrapText="1"/>
      <protection hidden="1"/>
    </xf>
    <xf numFmtId="1" fontId="15" fillId="0" borderId="49" xfId="20" applyNumberFormat="1" applyFont="1" applyFill="1" applyBorder="1" applyAlignment="1" applyProtection="1">
      <alignment vertical="center" wrapText="1"/>
      <protection hidden="1"/>
    </xf>
    <xf numFmtId="1" fontId="15" fillId="0" borderId="92" xfId="20" applyNumberFormat="1" applyFont="1" applyFill="1" applyBorder="1" applyAlignment="1" applyProtection="1">
      <alignment vertical="center" wrapText="1"/>
      <protection hidden="1"/>
    </xf>
    <xf numFmtId="1" fontId="15" fillId="0" borderId="93" xfId="20" applyNumberFormat="1" applyFont="1" applyFill="1" applyBorder="1" applyAlignment="1" applyProtection="1">
      <alignment vertical="center" wrapText="1"/>
      <protection hidden="1"/>
    </xf>
    <xf numFmtId="1" fontId="15" fillId="0" borderId="94" xfId="20" applyNumberFormat="1" applyFont="1" applyFill="1" applyBorder="1" applyAlignment="1" applyProtection="1">
      <alignment vertical="center" wrapText="1"/>
      <protection hidden="1"/>
    </xf>
    <xf numFmtId="1" fontId="15" fillId="0" borderId="95" xfId="20" applyNumberFormat="1" applyFont="1" applyFill="1" applyBorder="1" applyAlignment="1" applyProtection="1">
      <alignment vertical="center" wrapText="1"/>
      <protection hidden="1"/>
    </xf>
    <xf numFmtId="1" fontId="13" fillId="0" borderId="2" xfId="20" applyNumberFormat="1" applyFont="1" applyFill="1" applyBorder="1" applyAlignment="1" applyProtection="1">
      <alignment vertical="center" wrapText="1"/>
      <protection hidden="1"/>
    </xf>
    <xf numFmtId="1" fontId="13" fillId="0" borderId="6" xfId="20" applyNumberFormat="1" applyFont="1" applyFill="1" applyBorder="1" applyAlignment="1" applyProtection="1">
      <alignment vertical="center" wrapText="1"/>
      <protection hidden="1"/>
    </xf>
    <xf numFmtId="1" fontId="13" fillId="0" borderId="14" xfId="20" applyNumberFormat="1" applyFont="1" applyFill="1" applyBorder="1" applyAlignment="1" applyProtection="1">
      <alignment vertical="center" wrapText="1"/>
      <protection hidden="1"/>
    </xf>
    <xf numFmtId="1" fontId="13" fillId="0" borderId="15" xfId="20" applyNumberFormat="1" applyFont="1" applyFill="1" applyBorder="1" applyAlignment="1" applyProtection="1">
      <alignment vertical="center" wrapText="1"/>
      <protection hidden="1"/>
    </xf>
    <xf numFmtId="1" fontId="13" fillId="0" borderId="10" xfId="20" applyNumberFormat="1" applyFont="1" applyFill="1" applyBorder="1" applyAlignment="1" applyProtection="1">
      <alignment vertical="center" wrapText="1"/>
      <protection hidden="1"/>
    </xf>
    <xf numFmtId="1" fontId="13" fillId="0" borderId="3" xfId="20" applyNumberFormat="1" applyFont="1" applyFill="1" applyBorder="1" applyAlignment="1" applyProtection="1">
      <alignment vertical="center" wrapText="1"/>
      <protection hidden="1"/>
    </xf>
    <xf numFmtId="1" fontId="13" fillId="0" borderId="52" xfId="20" applyNumberFormat="1" applyFont="1" applyFill="1" applyBorder="1" applyAlignment="1" applyProtection="1">
      <alignment vertical="center" wrapText="1"/>
      <protection hidden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workbookViewId="0" topLeftCell="A1">
      <selection activeCell="B57" sqref="B57"/>
    </sheetView>
  </sheetViews>
  <sheetFormatPr defaultColWidth="9.140625" defaultRowHeight="12.75"/>
  <cols>
    <col min="1" max="1" width="5.57421875" style="1" customWidth="1"/>
    <col min="2" max="2" width="24.00390625" style="1" customWidth="1"/>
    <col min="3" max="3" width="5.8515625" style="2" customWidth="1"/>
    <col min="4" max="4" width="7.140625" style="2" customWidth="1"/>
    <col min="5" max="5" width="6.7109375" style="2" customWidth="1"/>
    <col min="6" max="11" width="5.00390625" style="1" customWidth="1"/>
    <col min="12" max="12" width="7.00390625" style="1" customWidth="1"/>
    <col min="13" max="14" width="9.421875" style="1" customWidth="1"/>
    <col min="15" max="15" width="8.8515625" style="1" customWidth="1"/>
    <col min="16" max="16" width="9.00390625" style="2" customWidth="1"/>
    <col min="17" max="17" width="4.7109375" style="2" customWidth="1"/>
    <col min="18" max="18" width="0.42578125" style="1" customWidth="1"/>
    <col min="19" max="19" width="8.421875" style="1" customWidth="1"/>
    <col min="20" max="20" width="7.7109375" style="1" customWidth="1"/>
    <col min="21" max="21" width="6.421875" style="1" customWidth="1"/>
    <col min="22" max="16384" width="9.00390625" style="1" customWidth="1"/>
  </cols>
  <sheetData>
    <row r="1" spans="1:17" s="5" customFormat="1" ht="28.5" customHeight="1" thickBot="1">
      <c r="A1" s="160" t="s">
        <v>84</v>
      </c>
      <c r="B1" s="160"/>
      <c r="C1" s="4"/>
      <c r="D1" s="4"/>
      <c r="E1" s="4"/>
      <c r="F1" s="69"/>
      <c r="G1" s="3"/>
      <c r="H1" s="3"/>
      <c r="I1" s="3"/>
      <c r="J1" s="3"/>
      <c r="K1" s="3"/>
      <c r="L1" s="3"/>
      <c r="M1" s="3"/>
      <c r="N1" s="3"/>
      <c r="O1" s="3"/>
      <c r="P1" s="4"/>
      <c r="Q1" s="4"/>
    </row>
    <row r="2" spans="1:17" ht="27.75" customHeight="1">
      <c r="A2" s="75" t="s">
        <v>0</v>
      </c>
      <c r="B2" s="76" t="s">
        <v>16</v>
      </c>
      <c r="C2" s="76"/>
      <c r="D2" s="147" t="s">
        <v>50</v>
      </c>
      <c r="E2" s="147" t="s">
        <v>51</v>
      </c>
      <c r="F2" s="153" t="s">
        <v>17</v>
      </c>
      <c r="G2" s="154"/>
      <c r="H2" s="154"/>
      <c r="I2" s="154"/>
      <c r="J2" s="154"/>
      <c r="K2" s="155"/>
      <c r="L2" s="149" t="s">
        <v>5</v>
      </c>
      <c r="M2" s="147" t="s">
        <v>85</v>
      </c>
      <c r="N2" s="147" t="s">
        <v>86</v>
      </c>
      <c r="O2" s="149" t="s">
        <v>5</v>
      </c>
      <c r="P2" s="151" t="s">
        <v>80</v>
      </c>
      <c r="Q2" s="149" t="s">
        <v>43</v>
      </c>
    </row>
    <row r="3" spans="1:19" ht="27.75" customHeight="1">
      <c r="A3" s="77"/>
      <c r="B3" s="78"/>
      <c r="C3" s="79"/>
      <c r="D3" s="159"/>
      <c r="E3" s="159"/>
      <c r="F3" s="156"/>
      <c r="G3" s="157"/>
      <c r="H3" s="157"/>
      <c r="I3" s="157"/>
      <c r="J3" s="157"/>
      <c r="K3" s="158"/>
      <c r="L3" s="150"/>
      <c r="M3" s="148"/>
      <c r="N3" s="148"/>
      <c r="O3" s="150"/>
      <c r="P3" s="152"/>
      <c r="Q3" s="150"/>
      <c r="S3" s="1" t="s">
        <v>44</v>
      </c>
    </row>
    <row r="4" spans="1:20" ht="16.5" customHeight="1">
      <c r="A4" s="18" t="s">
        <v>1</v>
      </c>
      <c r="B4" s="29" t="s">
        <v>60</v>
      </c>
      <c r="C4" s="16" t="s">
        <v>45</v>
      </c>
      <c r="D4" s="16">
        <v>161</v>
      </c>
      <c r="E4" s="65">
        <f>IF((180-D4)*50%&lt;0,0,ROUND((180-D4)*50%,0))</f>
        <v>10</v>
      </c>
      <c r="F4" s="36">
        <v>185</v>
      </c>
      <c r="G4" s="17">
        <v>171</v>
      </c>
      <c r="H4" s="17">
        <v>198</v>
      </c>
      <c r="I4" s="53">
        <v>201</v>
      </c>
      <c r="J4" s="57">
        <v>196</v>
      </c>
      <c r="K4" s="50">
        <v>189</v>
      </c>
      <c r="L4" s="84">
        <f>SUM(F4:K4)+6*E4</f>
        <v>1200</v>
      </c>
      <c r="M4" s="184">
        <v>204</v>
      </c>
      <c r="N4" s="118">
        <v>193</v>
      </c>
      <c r="O4" s="191">
        <f>M4+N4+2*E4</f>
        <v>417</v>
      </c>
      <c r="P4" s="23">
        <f>AVERAGE(F4:K4,N4,M4)</f>
        <v>192.125</v>
      </c>
      <c r="Q4" s="9">
        <v>40</v>
      </c>
      <c r="S4" s="44">
        <f>MAX(F4:K55,M4:N55)</f>
        <v>244</v>
      </c>
      <c r="T4" s="121" t="s">
        <v>117</v>
      </c>
    </row>
    <row r="5" spans="1:19" ht="16.5" customHeight="1">
      <c r="A5" s="18" t="s">
        <v>2</v>
      </c>
      <c r="B5" s="29" t="s">
        <v>110</v>
      </c>
      <c r="C5" s="16" t="s">
        <v>46</v>
      </c>
      <c r="D5" s="16">
        <v>193</v>
      </c>
      <c r="E5" s="65">
        <f>IF((180-D5)*50%&lt;0,0,ROUND((180-D5)*50%,0))</f>
        <v>0</v>
      </c>
      <c r="F5" s="36">
        <v>242</v>
      </c>
      <c r="G5" s="17">
        <v>199</v>
      </c>
      <c r="H5" s="17">
        <v>171</v>
      </c>
      <c r="I5" s="53">
        <v>189</v>
      </c>
      <c r="J5" s="57">
        <v>126</v>
      </c>
      <c r="K5" s="50">
        <v>192</v>
      </c>
      <c r="L5" s="84">
        <f>SUM(F5:K5)+6*E5</f>
        <v>1119</v>
      </c>
      <c r="M5" s="184">
        <v>195</v>
      </c>
      <c r="N5" s="118">
        <v>194</v>
      </c>
      <c r="O5" s="191">
        <f>M5+N5+2*E5</f>
        <v>389</v>
      </c>
      <c r="P5" s="23">
        <f aca="true" t="shared" si="0" ref="P5:P55">AVERAGE(F5:K5,N5,M5)</f>
        <v>188.5</v>
      </c>
      <c r="Q5" s="9">
        <v>38</v>
      </c>
      <c r="S5" s="2"/>
    </row>
    <row r="6" spans="1:19" ht="16.5" customHeight="1">
      <c r="A6" s="18" t="s">
        <v>3</v>
      </c>
      <c r="B6" s="30" t="s">
        <v>93</v>
      </c>
      <c r="C6" s="11" t="s">
        <v>45</v>
      </c>
      <c r="D6" s="11">
        <v>165</v>
      </c>
      <c r="E6" s="62">
        <f>IF((180-D6)*50%&lt;0,0,ROUND((180-D6)*50%,0))</f>
        <v>8</v>
      </c>
      <c r="F6" s="71">
        <v>189</v>
      </c>
      <c r="G6" s="12">
        <v>132</v>
      </c>
      <c r="H6" s="12">
        <v>236</v>
      </c>
      <c r="I6" s="54">
        <v>213</v>
      </c>
      <c r="J6" s="57">
        <v>151</v>
      </c>
      <c r="K6" s="72">
        <v>152</v>
      </c>
      <c r="L6" s="84">
        <f>SUM(F6:K6)+6*E6</f>
        <v>1121</v>
      </c>
      <c r="M6" s="185">
        <v>154</v>
      </c>
      <c r="N6" s="118">
        <v>212</v>
      </c>
      <c r="O6" s="192">
        <f>M6+N6+2*E6</f>
        <v>382</v>
      </c>
      <c r="P6" s="23">
        <f t="shared" si="0"/>
        <v>179.875</v>
      </c>
      <c r="Q6" s="16">
        <v>37</v>
      </c>
      <c r="S6" s="44"/>
    </row>
    <row r="7" spans="1:17" ht="16.5" customHeight="1">
      <c r="A7" s="35" t="s">
        <v>4</v>
      </c>
      <c r="B7" s="29" t="s">
        <v>108</v>
      </c>
      <c r="C7" s="16" t="s">
        <v>47</v>
      </c>
      <c r="D7" s="16">
        <v>142</v>
      </c>
      <c r="E7" s="65">
        <f>IF((180-D7)*50%&lt;0,0,ROUND((180-D7)*50%,0))</f>
        <v>19</v>
      </c>
      <c r="F7" s="71">
        <v>184</v>
      </c>
      <c r="G7" s="12">
        <v>159</v>
      </c>
      <c r="H7" s="12">
        <v>146</v>
      </c>
      <c r="I7" s="54">
        <v>197</v>
      </c>
      <c r="J7" s="57">
        <v>167</v>
      </c>
      <c r="K7" s="50">
        <v>182</v>
      </c>
      <c r="L7" s="84">
        <f>SUM(F7:K7)+6*E7</f>
        <v>1149</v>
      </c>
      <c r="M7" s="186">
        <v>169</v>
      </c>
      <c r="N7" s="123">
        <v>165</v>
      </c>
      <c r="O7" s="193">
        <f>M7+N7+2*E7</f>
        <v>372</v>
      </c>
      <c r="P7" s="124">
        <f t="shared" si="0"/>
        <v>171.125</v>
      </c>
      <c r="Q7" s="26">
        <v>36</v>
      </c>
    </row>
    <row r="8" spans="1:17" ht="16.5" customHeight="1">
      <c r="A8" s="105" t="s">
        <v>6</v>
      </c>
      <c r="B8" s="30" t="s">
        <v>90</v>
      </c>
      <c r="C8" s="11" t="s">
        <v>47</v>
      </c>
      <c r="D8" s="11">
        <v>142</v>
      </c>
      <c r="E8" s="62">
        <f>IF((180-D8)*50%&lt;0,0,ROUND((180-D8)*50%,0))</f>
        <v>19</v>
      </c>
      <c r="F8" s="70">
        <v>147</v>
      </c>
      <c r="G8" s="6">
        <v>185</v>
      </c>
      <c r="H8" s="6">
        <v>184</v>
      </c>
      <c r="I8" s="52">
        <v>191</v>
      </c>
      <c r="J8" s="57">
        <v>164</v>
      </c>
      <c r="K8" s="50">
        <v>179</v>
      </c>
      <c r="L8" s="84">
        <f>SUM(F8:K8)+6*E8</f>
        <v>1164</v>
      </c>
      <c r="M8" s="187">
        <v>140</v>
      </c>
      <c r="N8" s="120">
        <v>180</v>
      </c>
      <c r="O8" s="194">
        <f>M8+N8+2*E8</f>
        <v>358</v>
      </c>
      <c r="P8" s="122">
        <f t="shared" si="0"/>
        <v>171.25</v>
      </c>
      <c r="Q8" s="40">
        <v>35</v>
      </c>
    </row>
    <row r="9" spans="1:22" ht="16.5" customHeight="1">
      <c r="A9" s="18" t="s">
        <v>7</v>
      </c>
      <c r="B9" s="80" t="s">
        <v>118</v>
      </c>
      <c r="C9" s="26" t="s">
        <v>45</v>
      </c>
      <c r="D9" s="26">
        <v>168</v>
      </c>
      <c r="E9" s="66">
        <f>IF((180-D9)*50%&lt;0,0,ROUND((180-D9)*50%,0))</f>
        <v>6</v>
      </c>
      <c r="F9" s="71">
        <v>172</v>
      </c>
      <c r="G9" s="12">
        <v>164</v>
      </c>
      <c r="H9" s="12">
        <v>154</v>
      </c>
      <c r="I9" s="54">
        <v>224</v>
      </c>
      <c r="J9" s="57">
        <v>158</v>
      </c>
      <c r="K9" s="50">
        <v>213</v>
      </c>
      <c r="L9" s="87">
        <f>SUM(F9:K9)+6*E9</f>
        <v>1121</v>
      </c>
      <c r="M9" s="188">
        <v>143</v>
      </c>
      <c r="N9" s="118">
        <v>180</v>
      </c>
      <c r="O9" s="195">
        <f>M9+N9+2*E9</f>
        <v>335</v>
      </c>
      <c r="P9" s="23">
        <f t="shared" si="0"/>
        <v>176</v>
      </c>
      <c r="Q9" s="22">
        <v>34</v>
      </c>
      <c r="V9" s="38"/>
    </row>
    <row r="10" spans="1:17" ht="16.5" customHeight="1">
      <c r="A10" s="18" t="s">
        <v>8</v>
      </c>
      <c r="B10" s="29" t="s">
        <v>94</v>
      </c>
      <c r="C10" s="16" t="s">
        <v>46</v>
      </c>
      <c r="D10" s="16">
        <v>171</v>
      </c>
      <c r="E10" s="65">
        <f>IF((180-D10)*50%&lt;0,0,ROUND((180-D10)*50%,0))</f>
        <v>5</v>
      </c>
      <c r="F10" s="166">
        <v>244</v>
      </c>
      <c r="G10" s="167">
        <v>190</v>
      </c>
      <c r="H10" s="167">
        <v>183</v>
      </c>
      <c r="I10" s="168">
        <v>167</v>
      </c>
      <c r="J10" s="169">
        <v>192</v>
      </c>
      <c r="K10" s="170">
        <v>191</v>
      </c>
      <c r="L10" s="84">
        <f>SUM(F10:K10)+6*E10</f>
        <v>1197</v>
      </c>
      <c r="M10" s="189">
        <v>141</v>
      </c>
      <c r="N10" s="118">
        <v>167</v>
      </c>
      <c r="O10" s="196">
        <f>M10+N10+2*E10</f>
        <v>318</v>
      </c>
      <c r="P10" s="23">
        <f t="shared" si="0"/>
        <v>184.375</v>
      </c>
      <c r="Q10" s="11">
        <v>33</v>
      </c>
    </row>
    <row r="11" spans="1:21" ht="16.5" customHeight="1">
      <c r="A11" s="35" t="s">
        <v>9</v>
      </c>
      <c r="B11" s="45" t="s">
        <v>78</v>
      </c>
      <c r="C11" s="46" t="s">
        <v>45</v>
      </c>
      <c r="D11" s="46">
        <v>162</v>
      </c>
      <c r="E11" s="146">
        <f>IF((180-D11)*50%&lt;0,0,ROUND((180-D11)*50%,0))</f>
        <v>9</v>
      </c>
      <c r="F11" s="162">
        <v>186</v>
      </c>
      <c r="G11" s="163">
        <v>187</v>
      </c>
      <c r="H11" s="163">
        <v>213</v>
      </c>
      <c r="I11" s="164">
        <v>138</v>
      </c>
      <c r="J11" s="165">
        <v>182</v>
      </c>
      <c r="K11" s="74">
        <v>170</v>
      </c>
      <c r="L11" s="175">
        <f>SUM(F11:K11)+6*E11</f>
        <v>1130</v>
      </c>
      <c r="M11" s="190">
        <v>152</v>
      </c>
      <c r="N11" s="119">
        <v>137</v>
      </c>
      <c r="O11" s="197">
        <f>M11+N11+2*E11</f>
        <v>307</v>
      </c>
      <c r="P11" s="125">
        <f t="shared" si="0"/>
        <v>170.625</v>
      </c>
      <c r="Q11" s="108">
        <v>32</v>
      </c>
      <c r="U11" s="37"/>
    </row>
    <row r="12" spans="1:21" ht="16.5" customHeight="1">
      <c r="A12" s="25" t="s">
        <v>10</v>
      </c>
      <c r="B12" s="176" t="s">
        <v>113</v>
      </c>
      <c r="C12" s="177" t="s">
        <v>119</v>
      </c>
      <c r="D12" s="177">
        <v>182</v>
      </c>
      <c r="E12" s="178">
        <f>IF((180-D12)*50%&lt;0,0,ROUND((180-D12)*50%,0))</f>
        <v>0</v>
      </c>
      <c r="F12" s="179">
        <v>193</v>
      </c>
      <c r="G12" s="180">
        <v>180</v>
      </c>
      <c r="H12" s="180">
        <v>178</v>
      </c>
      <c r="I12" s="181">
        <v>198</v>
      </c>
      <c r="J12" s="182">
        <v>202</v>
      </c>
      <c r="K12" s="183">
        <v>167</v>
      </c>
      <c r="L12" s="87">
        <f>SUM(F12:K12)+6*E12</f>
        <v>1118</v>
      </c>
      <c r="M12" s="96"/>
      <c r="N12" s="99"/>
      <c r="O12" s="111"/>
      <c r="P12" s="122">
        <f t="shared" si="0"/>
        <v>186.33333333333334</v>
      </c>
      <c r="Q12" s="106">
        <v>31</v>
      </c>
      <c r="R12"/>
      <c r="U12" s="37"/>
    </row>
    <row r="13" spans="1:22" ht="16.5" customHeight="1">
      <c r="A13" s="19" t="s">
        <v>11</v>
      </c>
      <c r="B13" s="33" t="s">
        <v>81</v>
      </c>
      <c r="C13" s="27" t="s">
        <v>76</v>
      </c>
      <c r="D13" s="27">
        <v>192</v>
      </c>
      <c r="E13" s="67">
        <f>IF((180-D13)*50%&lt;0,0,ROUND((180-D13)*50%,0))</f>
        <v>0</v>
      </c>
      <c r="F13" s="71">
        <v>168</v>
      </c>
      <c r="G13" s="12">
        <v>189</v>
      </c>
      <c r="H13" s="12">
        <v>186</v>
      </c>
      <c r="I13" s="54">
        <v>199</v>
      </c>
      <c r="J13" s="59">
        <v>172</v>
      </c>
      <c r="K13" s="48">
        <v>190</v>
      </c>
      <c r="L13" s="84">
        <f>SUM(F13:K13)+6*E13</f>
        <v>1104</v>
      </c>
      <c r="M13" s="96"/>
      <c r="N13" s="61"/>
      <c r="O13" s="110"/>
      <c r="P13" s="23">
        <f t="shared" si="0"/>
        <v>184</v>
      </c>
      <c r="Q13" s="11">
        <v>30</v>
      </c>
      <c r="U13" s="37"/>
      <c r="V13" s="47"/>
    </row>
    <row r="14" spans="1:21" ht="16.5" customHeight="1">
      <c r="A14" s="24" t="s">
        <v>12</v>
      </c>
      <c r="B14" s="34" t="s">
        <v>56</v>
      </c>
      <c r="C14" s="81" t="s">
        <v>46</v>
      </c>
      <c r="D14" s="81">
        <v>173</v>
      </c>
      <c r="E14" s="116">
        <f>IF((180-D14)*50%&lt;0,0,ROUND((180-D14)*50%,0))</f>
        <v>4</v>
      </c>
      <c r="F14" s="71">
        <v>136</v>
      </c>
      <c r="G14" s="12">
        <v>212</v>
      </c>
      <c r="H14" s="12">
        <v>202</v>
      </c>
      <c r="I14" s="54">
        <v>181</v>
      </c>
      <c r="J14" s="57">
        <v>187</v>
      </c>
      <c r="K14" s="50">
        <v>160</v>
      </c>
      <c r="L14" s="89">
        <f>SUM(F14:K14)+6*E14</f>
        <v>1102</v>
      </c>
      <c r="M14" s="96"/>
      <c r="N14" s="97"/>
      <c r="O14" s="112"/>
      <c r="P14" s="23">
        <f t="shared" si="0"/>
        <v>179.66666666666666</v>
      </c>
      <c r="Q14" s="14">
        <v>29</v>
      </c>
      <c r="U14" s="37"/>
    </row>
    <row r="15" spans="1:17" ht="16.5" customHeight="1">
      <c r="A15" s="90" t="s">
        <v>13</v>
      </c>
      <c r="B15" s="32" t="s">
        <v>107</v>
      </c>
      <c r="C15" s="22" t="s">
        <v>47</v>
      </c>
      <c r="D15" s="21">
        <v>147</v>
      </c>
      <c r="E15" s="64">
        <f>IF((180-D15)*50%&lt;0,0,ROUND((180-D15)*50%,0))</f>
        <v>17</v>
      </c>
      <c r="F15" s="71">
        <v>170</v>
      </c>
      <c r="G15" s="12">
        <v>167</v>
      </c>
      <c r="H15" s="12">
        <v>189</v>
      </c>
      <c r="I15" s="54">
        <v>170</v>
      </c>
      <c r="J15" s="57">
        <v>157</v>
      </c>
      <c r="K15" s="50">
        <v>144</v>
      </c>
      <c r="L15" s="86">
        <f>SUM(F15:K15)+6*E15</f>
        <v>1099</v>
      </c>
      <c r="M15" s="96"/>
      <c r="N15" s="98"/>
      <c r="O15" s="104"/>
      <c r="P15" s="23">
        <f t="shared" si="0"/>
        <v>166.16666666666666</v>
      </c>
      <c r="Q15" s="22">
        <v>28</v>
      </c>
    </row>
    <row r="16" spans="1:17" ht="16.5" customHeight="1">
      <c r="A16" s="82" t="s">
        <v>14</v>
      </c>
      <c r="B16" s="33" t="s">
        <v>104</v>
      </c>
      <c r="C16" s="27" t="s">
        <v>46</v>
      </c>
      <c r="D16" s="27">
        <v>179</v>
      </c>
      <c r="E16" s="171">
        <f>IF((180-D16)*50%&lt;0,0,ROUND((180-D16)*50%,0))</f>
        <v>1</v>
      </c>
      <c r="F16" s="71">
        <v>169</v>
      </c>
      <c r="G16" s="12">
        <v>177</v>
      </c>
      <c r="H16" s="12">
        <v>210</v>
      </c>
      <c r="I16" s="54">
        <v>138</v>
      </c>
      <c r="J16" s="57">
        <v>198</v>
      </c>
      <c r="K16" s="50">
        <v>192</v>
      </c>
      <c r="L16" s="87">
        <f>SUM(F16:K16)+6*E16</f>
        <v>1090</v>
      </c>
      <c r="M16" s="96"/>
      <c r="N16" s="99"/>
      <c r="O16" s="111"/>
      <c r="P16" s="23">
        <f t="shared" si="0"/>
        <v>180.66666666666666</v>
      </c>
      <c r="Q16" s="27">
        <v>27</v>
      </c>
    </row>
    <row r="17" spans="1:17" ht="16.5" customHeight="1">
      <c r="A17" s="19" t="s">
        <v>15</v>
      </c>
      <c r="B17" s="32" t="s">
        <v>112</v>
      </c>
      <c r="C17" s="22" t="s">
        <v>46</v>
      </c>
      <c r="D17" s="22">
        <v>179</v>
      </c>
      <c r="E17" s="64">
        <f>IF((180-D17)*50%&lt;0,0,ROUND((180-D17)*50%,0))</f>
        <v>1</v>
      </c>
      <c r="F17" s="71">
        <v>158</v>
      </c>
      <c r="G17" s="12">
        <v>193</v>
      </c>
      <c r="H17" s="12">
        <v>168</v>
      </c>
      <c r="I17" s="54">
        <v>169</v>
      </c>
      <c r="J17" s="57">
        <v>191</v>
      </c>
      <c r="K17" s="50">
        <v>199</v>
      </c>
      <c r="L17" s="88">
        <f>SUM(F17:K17)+6*E17</f>
        <v>1084</v>
      </c>
      <c r="M17" s="96"/>
      <c r="N17" s="61"/>
      <c r="O17" s="110"/>
      <c r="P17" s="23">
        <f t="shared" si="0"/>
        <v>179.66666666666666</v>
      </c>
      <c r="Q17" s="14">
        <v>26</v>
      </c>
    </row>
    <row r="18" spans="1:17" ht="16.5" customHeight="1">
      <c r="A18" s="25" t="s">
        <v>18</v>
      </c>
      <c r="B18" s="30" t="s">
        <v>48</v>
      </c>
      <c r="C18" s="10" t="s">
        <v>46</v>
      </c>
      <c r="D18" s="11">
        <v>171</v>
      </c>
      <c r="E18" s="62">
        <f>IF((180-D18)*50%&lt;0,0,ROUND((180-D18)*50%,0))</f>
        <v>5</v>
      </c>
      <c r="F18" s="71">
        <v>130</v>
      </c>
      <c r="G18" s="12">
        <v>160</v>
      </c>
      <c r="H18" s="12">
        <v>212</v>
      </c>
      <c r="I18" s="54">
        <v>183</v>
      </c>
      <c r="J18" s="57">
        <v>187</v>
      </c>
      <c r="K18" s="50">
        <v>181</v>
      </c>
      <c r="L18" s="86">
        <f>SUM(F18:K18)+6*E18</f>
        <v>1083</v>
      </c>
      <c r="M18" s="96"/>
      <c r="N18" s="61"/>
      <c r="O18" s="104"/>
      <c r="P18" s="23">
        <f t="shared" si="0"/>
        <v>175.5</v>
      </c>
      <c r="Q18" s="22">
        <v>25</v>
      </c>
    </row>
    <row r="19" spans="1:17" ht="16.5" customHeight="1">
      <c r="A19" s="19" t="s">
        <v>19</v>
      </c>
      <c r="B19" s="31" t="s">
        <v>77</v>
      </c>
      <c r="C19" s="14" t="s">
        <v>82</v>
      </c>
      <c r="D19" s="14">
        <v>156</v>
      </c>
      <c r="E19" s="63">
        <f>IF((180-D19)*50%&lt;0,0,ROUND((180-D19)*50%,0))</f>
        <v>12</v>
      </c>
      <c r="F19" s="71">
        <v>176</v>
      </c>
      <c r="G19" s="12">
        <v>188</v>
      </c>
      <c r="H19" s="12">
        <v>226</v>
      </c>
      <c r="I19" s="54">
        <v>150</v>
      </c>
      <c r="J19" s="57">
        <v>131</v>
      </c>
      <c r="K19" s="50">
        <v>135</v>
      </c>
      <c r="L19" s="13">
        <f>SUM(F19:K19)+6*E19</f>
        <v>1078</v>
      </c>
      <c r="M19" s="96"/>
      <c r="N19" s="61"/>
      <c r="O19" s="107"/>
      <c r="P19" s="23">
        <f t="shared" si="0"/>
        <v>167.66666666666666</v>
      </c>
      <c r="Q19" s="10">
        <v>24</v>
      </c>
    </row>
    <row r="20" spans="1:17" ht="16.5" customHeight="1">
      <c r="A20" s="19" t="s">
        <v>20</v>
      </c>
      <c r="B20" s="32" t="s">
        <v>75</v>
      </c>
      <c r="C20" s="22" t="s">
        <v>46</v>
      </c>
      <c r="D20" s="22">
        <v>179</v>
      </c>
      <c r="E20" s="64">
        <f>IF((180-D20)*50%&lt;0,0,ROUND((180-D20)*50%,0))</f>
        <v>1</v>
      </c>
      <c r="F20" s="71">
        <v>177</v>
      </c>
      <c r="G20" s="12">
        <v>137</v>
      </c>
      <c r="H20" s="12">
        <v>178</v>
      </c>
      <c r="I20" s="54">
        <v>183</v>
      </c>
      <c r="J20" s="57">
        <v>179</v>
      </c>
      <c r="K20" s="50">
        <v>210</v>
      </c>
      <c r="L20" s="85">
        <f>SUM(F20:K20)+6*E20</f>
        <v>1070</v>
      </c>
      <c r="M20" s="96"/>
      <c r="N20" s="61"/>
      <c r="O20" s="103"/>
      <c r="P20" s="23">
        <f t="shared" si="0"/>
        <v>177.33333333333334</v>
      </c>
      <c r="Q20" s="14">
        <v>23</v>
      </c>
    </row>
    <row r="21" spans="1:17" ht="16.5" customHeight="1">
      <c r="A21" s="19" t="s">
        <v>21</v>
      </c>
      <c r="B21" s="30" t="s">
        <v>57</v>
      </c>
      <c r="C21" s="10" t="s">
        <v>82</v>
      </c>
      <c r="D21" s="11">
        <v>161</v>
      </c>
      <c r="E21" s="62">
        <f>IF((180-D21)*50%&lt;0,0,ROUND((180-D21)*50%,0))</f>
        <v>10</v>
      </c>
      <c r="F21" s="71">
        <v>175</v>
      </c>
      <c r="G21" s="12">
        <v>158</v>
      </c>
      <c r="H21" s="12">
        <v>174</v>
      </c>
      <c r="I21" s="54">
        <v>177</v>
      </c>
      <c r="J21" s="57">
        <v>142</v>
      </c>
      <c r="K21" s="50">
        <v>180</v>
      </c>
      <c r="L21" s="86">
        <f>SUM(F21:K21)+6*E21</f>
        <v>1066</v>
      </c>
      <c r="M21" s="96"/>
      <c r="N21" s="61"/>
      <c r="O21" s="104"/>
      <c r="P21" s="23">
        <f t="shared" si="0"/>
        <v>167.66666666666666</v>
      </c>
      <c r="Q21" s="22">
        <v>22</v>
      </c>
    </row>
    <row r="22" spans="1:17" ht="16.5" customHeight="1">
      <c r="A22" s="19" t="s">
        <v>22</v>
      </c>
      <c r="B22" s="31" t="s">
        <v>103</v>
      </c>
      <c r="C22" s="27" t="s">
        <v>47</v>
      </c>
      <c r="D22" s="40">
        <v>150</v>
      </c>
      <c r="E22" s="67">
        <f>IF((180-D22)*50%&lt;0,0,ROUND((180-D22)*50%,0))</f>
        <v>15</v>
      </c>
      <c r="F22" s="71">
        <v>167</v>
      </c>
      <c r="G22" s="12">
        <v>217</v>
      </c>
      <c r="H22" s="12">
        <v>168</v>
      </c>
      <c r="I22" s="54">
        <v>137</v>
      </c>
      <c r="J22" s="57">
        <v>122</v>
      </c>
      <c r="K22" s="50">
        <v>150</v>
      </c>
      <c r="L22" s="13">
        <f>SUM(F22:K22)+6*E22</f>
        <v>1051</v>
      </c>
      <c r="M22" s="96"/>
      <c r="N22" s="61"/>
      <c r="O22" s="107"/>
      <c r="P22" s="23">
        <f t="shared" si="0"/>
        <v>160.16666666666666</v>
      </c>
      <c r="Q22" s="11">
        <v>21</v>
      </c>
    </row>
    <row r="23" spans="1:17" ht="16.5" customHeight="1">
      <c r="A23" s="24" t="s">
        <v>23</v>
      </c>
      <c r="B23" s="32" t="s">
        <v>95</v>
      </c>
      <c r="C23" s="22" t="s">
        <v>45</v>
      </c>
      <c r="D23" s="22">
        <v>156</v>
      </c>
      <c r="E23" s="64">
        <f>IF((180-D23)*50%&lt;0,0,ROUND((180-D23)*50%,0))</f>
        <v>12</v>
      </c>
      <c r="F23" s="71">
        <v>126</v>
      </c>
      <c r="G23" s="12">
        <v>170</v>
      </c>
      <c r="H23" s="12">
        <v>176</v>
      </c>
      <c r="I23" s="54">
        <v>180</v>
      </c>
      <c r="J23" s="57">
        <v>159</v>
      </c>
      <c r="K23" s="50">
        <v>165</v>
      </c>
      <c r="L23" s="85">
        <f>SUM(F23:K23)+6*E23</f>
        <v>1048</v>
      </c>
      <c r="M23" s="96"/>
      <c r="N23" s="61"/>
      <c r="O23" s="103"/>
      <c r="P23" s="23">
        <f t="shared" si="0"/>
        <v>162.66666666666666</v>
      </c>
      <c r="Q23" s="14">
        <v>20</v>
      </c>
    </row>
    <row r="24" spans="1:17" ht="16.5" customHeight="1">
      <c r="A24" s="19" t="s">
        <v>24</v>
      </c>
      <c r="B24" s="30" t="s">
        <v>111</v>
      </c>
      <c r="C24" s="26" t="s">
        <v>45</v>
      </c>
      <c r="D24" s="21">
        <v>160</v>
      </c>
      <c r="E24" s="64">
        <f>IF((180-D24)*50%&lt;0,0,ROUND((180-D24)*50%,0))</f>
        <v>10</v>
      </c>
      <c r="F24" s="71">
        <v>162</v>
      </c>
      <c r="G24" s="12">
        <v>160</v>
      </c>
      <c r="H24" s="12">
        <v>153</v>
      </c>
      <c r="I24" s="54">
        <v>163</v>
      </c>
      <c r="J24" s="57">
        <v>173</v>
      </c>
      <c r="K24" s="50">
        <v>167</v>
      </c>
      <c r="L24" s="86">
        <f>SUM(F24:K24)+6*E24</f>
        <v>1038</v>
      </c>
      <c r="M24" s="96"/>
      <c r="N24" s="61"/>
      <c r="O24" s="104"/>
      <c r="P24" s="23">
        <f t="shared" si="0"/>
        <v>163</v>
      </c>
      <c r="Q24" s="22">
        <v>19</v>
      </c>
    </row>
    <row r="25" spans="1:17" ht="16.5" customHeight="1">
      <c r="A25" s="25" t="s">
        <v>25</v>
      </c>
      <c r="B25" s="31" t="s">
        <v>49</v>
      </c>
      <c r="C25" s="27" t="s">
        <v>47</v>
      </c>
      <c r="D25" s="27">
        <v>149</v>
      </c>
      <c r="E25" s="67">
        <f>IF((180-D25)*50%&lt;0,0,ROUND((180-D25)*50%,0))</f>
        <v>16</v>
      </c>
      <c r="F25" s="71">
        <v>152</v>
      </c>
      <c r="G25" s="12">
        <v>168</v>
      </c>
      <c r="H25" s="12">
        <v>163</v>
      </c>
      <c r="I25" s="54">
        <v>154</v>
      </c>
      <c r="J25" s="57">
        <v>165</v>
      </c>
      <c r="K25" s="50">
        <v>133</v>
      </c>
      <c r="L25" s="13">
        <f>SUM(F25:K25)+6*E25</f>
        <v>1031</v>
      </c>
      <c r="M25" s="96"/>
      <c r="N25" s="61"/>
      <c r="O25" s="107"/>
      <c r="P25" s="23">
        <f t="shared" si="0"/>
        <v>155.83333333333334</v>
      </c>
      <c r="Q25" s="11">
        <v>18</v>
      </c>
    </row>
    <row r="26" spans="1:17" ht="16.5" customHeight="1">
      <c r="A26" s="19" t="s">
        <v>42</v>
      </c>
      <c r="B26" s="32" t="s">
        <v>109</v>
      </c>
      <c r="C26" s="22" t="s">
        <v>46</v>
      </c>
      <c r="D26" s="21">
        <v>185</v>
      </c>
      <c r="E26" s="64">
        <f>IF((180-D26)*50%&lt;0,0,ROUND((180-D26)*50%,0))</f>
        <v>0</v>
      </c>
      <c r="F26" s="71">
        <v>168</v>
      </c>
      <c r="G26" s="12">
        <v>181</v>
      </c>
      <c r="H26" s="12">
        <v>164</v>
      </c>
      <c r="I26" s="54">
        <v>168</v>
      </c>
      <c r="J26" s="57">
        <v>196</v>
      </c>
      <c r="K26" s="50">
        <v>153</v>
      </c>
      <c r="L26" s="85">
        <f>SUM(F26:K26)+6*E26</f>
        <v>1030</v>
      </c>
      <c r="M26" s="96"/>
      <c r="N26" s="61"/>
      <c r="O26" s="103"/>
      <c r="P26" s="23">
        <f t="shared" si="0"/>
        <v>171.66666666666666</v>
      </c>
      <c r="Q26" s="27">
        <v>17</v>
      </c>
    </row>
    <row r="27" spans="1:17" ht="16.5" customHeight="1">
      <c r="A27" s="83" t="s">
        <v>28</v>
      </c>
      <c r="B27" s="32" t="s">
        <v>100</v>
      </c>
      <c r="C27" s="22" t="s">
        <v>79</v>
      </c>
      <c r="D27" s="21">
        <v>151</v>
      </c>
      <c r="E27" s="64">
        <f>IF((180-D27)*50%&lt;0,0,ROUND((180-D27)*50%,0))</f>
        <v>15</v>
      </c>
      <c r="F27" s="71">
        <v>166</v>
      </c>
      <c r="G27" s="12">
        <v>179</v>
      </c>
      <c r="H27" s="12">
        <v>151</v>
      </c>
      <c r="I27" s="54">
        <v>124</v>
      </c>
      <c r="J27" s="57">
        <v>157</v>
      </c>
      <c r="K27" s="50">
        <v>161</v>
      </c>
      <c r="L27" s="86">
        <f>SUM(F27:K27)+6*E27</f>
        <v>1028</v>
      </c>
      <c r="M27" s="96"/>
      <c r="N27" s="100"/>
      <c r="O27" s="104"/>
      <c r="P27" s="23">
        <f t="shared" si="0"/>
        <v>156.33333333333334</v>
      </c>
      <c r="Q27" s="21">
        <v>16</v>
      </c>
    </row>
    <row r="28" spans="1:17" ht="16.5" customHeight="1">
      <c r="A28" s="25" t="s">
        <v>26</v>
      </c>
      <c r="B28" s="30" t="s">
        <v>54</v>
      </c>
      <c r="C28" s="11" t="s">
        <v>45</v>
      </c>
      <c r="D28" s="11">
        <v>158</v>
      </c>
      <c r="E28" s="62">
        <f>IF((180-D28)*50%&lt;0,0,ROUND((180-D28)*50%,0))</f>
        <v>11</v>
      </c>
      <c r="F28" s="71">
        <v>173</v>
      </c>
      <c r="G28" s="12">
        <v>167</v>
      </c>
      <c r="H28" s="12">
        <v>169</v>
      </c>
      <c r="I28" s="54">
        <v>155</v>
      </c>
      <c r="J28" s="57">
        <v>152</v>
      </c>
      <c r="K28" s="50">
        <v>138</v>
      </c>
      <c r="L28" s="87">
        <f>SUM(F28:K28)+6*E28</f>
        <v>1020</v>
      </c>
      <c r="M28" s="96"/>
      <c r="N28" s="99"/>
      <c r="O28" s="111"/>
      <c r="P28" s="23">
        <f t="shared" si="0"/>
        <v>159</v>
      </c>
      <c r="Q28" s="11">
        <v>15</v>
      </c>
    </row>
    <row r="29" spans="1:17" ht="16.5" customHeight="1">
      <c r="A29" s="19" t="s">
        <v>27</v>
      </c>
      <c r="B29" s="29" t="s">
        <v>105</v>
      </c>
      <c r="C29" s="14" t="s">
        <v>82</v>
      </c>
      <c r="D29" s="16">
        <v>165</v>
      </c>
      <c r="E29" s="68">
        <f>IF((180-D29)*50%&lt;0,0,ROUND((180-D29)*50%,0))</f>
        <v>8</v>
      </c>
      <c r="F29" s="71">
        <v>168</v>
      </c>
      <c r="G29" s="12">
        <v>155</v>
      </c>
      <c r="H29" s="12">
        <v>136</v>
      </c>
      <c r="I29" s="54">
        <v>151</v>
      </c>
      <c r="J29" s="57">
        <v>179</v>
      </c>
      <c r="K29" s="50">
        <v>182</v>
      </c>
      <c r="L29" s="13">
        <f>SUM(F29:K29)+6*E29</f>
        <v>1019</v>
      </c>
      <c r="M29" s="96"/>
      <c r="N29" s="61"/>
      <c r="O29" s="107"/>
      <c r="P29" s="23">
        <f t="shared" si="0"/>
        <v>161.83333333333334</v>
      </c>
      <c r="Q29" s="9">
        <v>14</v>
      </c>
    </row>
    <row r="30" spans="1:17" ht="16.5" customHeight="1">
      <c r="A30" s="19" t="s">
        <v>29</v>
      </c>
      <c r="B30" s="32" t="s">
        <v>53</v>
      </c>
      <c r="C30" s="9" t="s">
        <v>45</v>
      </c>
      <c r="D30" s="10">
        <v>162</v>
      </c>
      <c r="E30" s="62">
        <f>IF((180-D30)*50%&lt;0,0,ROUND((180-D30)*50%,0))</f>
        <v>9</v>
      </c>
      <c r="F30" s="71">
        <v>155</v>
      </c>
      <c r="G30" s="12">
        <v>158</v>
      </c>
      <c r="H30" s="12">
        <v>168</v>
      </c>
      <c r="I30" s="54">
        <v>175</v>
      </c>
      <c r="J30" s="57">
        <v>155</v>
      </c>
      <c r="K30" s="50">
        <v>147</v>
      </c>
      <c r="L30" s="84">
        <f>SUM(F30:K30)+6*E30</f>
        <v>1012</v>
      </c>
      <c r="M30" s="96"/>
      <c r="N30" s="61"/>
      <c r="O30" s="103"/>
      <c r="P30" s="23">
        <f t="shared" si="0"/>
        <v>159.66666666666666</v>
      </c>
      <c r="Q30" s="14">
        <v>13</v>
      </c>
    </row>
    <row r="31" spans="1:17" ht="16.5" customHeight="1">
      <c r="A31" s="24" t="s">
        <v>30</v>
      </c>
      <c r="B31" s="28" t="s">
        <v>74</v>
      </c>
      <c r="C31" s="11" t="s">
        <v>46</v>
      </c>
      <c r="D31" s="10">
        <v>176</v>
      </c>
      <c r="E31" s="62">
        <f>IF((180-D31)*50%&lt;0,0,ROUND((180-D31)*50%,0))</f>
        <v>2</v>
      </c>
      <c r="F31" s="71">
        <v>140</v>
      </c>
      <c r="G31" s="12">
        <v>164</v>
      </c>
      <c r="H31" s="12">
        <v>174</v>
      </c>
      <c r="I31" s="54">
        <v>171</v>
      </c>
      <c r="J31" s="57">
        <v>178</v>
      </c>
      <c r="K31" s="50">
        <v>173</v>
      </c>
      <c r="L31" s="13">
        <f>SUM(F31:K31)+6*E31</f>
        <v>1012</v>
      </c>
      <c r="M31" s="96"/>
      <c r="N31" s="61"/>
      <c r="O31" s="102"/>
      <c r="P31" s="23">
        <f t="shared" si="0"/>
        <v>166.66666666666666</v>
      </c>
      <c r="Q31" s="9">
        <v>12</v>
      </c>
    </row>
    <row r="32" spans="1:17" ht="16.5" customHeight="1">
      <c r="A32" s="19" t="s">
        <v>31</v>
      </c>
      <c r="B32" s="30" t="s">
        <v>52</v>
      </c>
      <c r="C32" s="9" t="s">
        <v>45</v>
      </c>
      <c r="D32" s="9">
        <v>163</v>
      </c>
      <c r="E32" s="62">
        <f>IF((180-D32)*50%&lt;0,0,ROUND((180-D32)*50%,0))</f>
        <v>9</v>
      </c>
      <c r="F32" s="71">
        <v>145</v>
      </c>
      <c r="G32" s="12">
        <v>186</v>
      </c>
      <c r="H32" s="12">
        <v>169</v>
      </c>
      <c r="I32" s="54">
        <v>150</v>
      </c>
      <c r="J32" s="57">
        <v>151</v>
      </c>
      <c r="K32" s="50">
        <v>156</v>
      </c>
      <c r="L32" s="13">
        <f>SUM(F32:K32)+6*E32</f>
        <v>1011</v>
      </c>
      <c r="M32" s="96"/>
      <c r="N32" s="61"/>
      <c r="O32" s="107"/>
      <c r="P32" s="23">
        <f t="shared" si="0"/>
        <v>159.5</v>
      </c>
      <c r="Q32" s="11">
        <v>11</v>
      </c>
    </row>
    <row r="33" spans="1:17" ht="16.5" customHeight="1">
      <c r="A33" s="25" t="s">
        <v>32</v>
      </c>
      <c r="B33" s="28" t="s">
        <v>99</v>
      </c>
      <c r="C33" s="9" t="s">
        <v>47</v>
      </c>
      <c r="D33" s="9">
        <v>127</v>
      </c>
      <c r="E33" s="62">
        <f>IF((180-D33)*50%&lt;0,0,ROUND((180-D33)*50%,0))</f>
        <v>27</v>
      </c>
      <c r="F33" s="71">
        <v>147</v>
      </c>
      <c r="G33" s="12">
        <v>114</v>
      </c>
      <c r="H33" s="12">
        <v>138</v>
      </c>
      <c r="I33" s="54">
        <v>161</v>
      </c>
      <c r="J33" s="57">
        <v>148</v>
      </c>
      <c r="K33" s="50">
        <v>137</v>
      </c>
      <c r="L33" s="7">
        <f>SUM(F33:K33)+6*E33</f>
        <v>1007</v>
      </c>
      <c r="M33" s="96"/>
      <c r="N33" s="61"/>
      <c r="O33" s="113"/>
      <c r="P33" s="23">
        <f t="shared" si="0"/>
        <v>140.83333333333334</v>
      </c>
      <c r="Q33" s="8">
        <v>10</v>
      </c>
    </row>
    <row r="34" spans="1:17" ht="16.5" customHeight="1">
      <c r="A34" s="19" t="s">
        <v>33</v>
      </c>
      <c r="B34" s="28" t="s">
        <v>101</v>
      </c>
      <c r="C34" s="9" t="s">
        <v>82</v>
      </c>
      <c r="D34" s="9">
        <v>164</v>
      </c>
      <c r="E34" s="62">
        <f>IF((180-D34)*50%&lt;0,0,ROUND((180-D34)*50%,0))</f>
        <v>8</v>
      </c>
      <c r="F34" s="71">
        <v>144</v>
      </c>
      <c r="G34" s="12">
        <v>154</v>
      </c>
      <c r="H34" s="12">
        <v>146</v>
      </c>
      <c r="I34" s="54">
        <v>198</v>
      </c>
      <c r="J34" s="57">
        <v>167</v>
      </c>
      <c r="K34" s="50">
        <v>136</v>
      </c>
      <c r="L34" s="7">
        <f>SUM(F34:K34)+6*E34</f>
        <v>993</v>
      </c>
      <c r="M34" s="96"/>
      <c r="N34" s="61"/>
      <c r="O34" s="102"/>
      <c r="P34" s="23">
        <f t="shared" si="0"/>
        <v>157.5</v>
      </c>
      <c r="Q34" s="9">
        <v>9</v>
      </c>
    </row>
    <row r="35" spans="1:17" ht="16.5" customHeight="1">
      <c r="A35" s="19" t="s">
        <v>34</v>
      </c>
      <c r="B35" s="28" t="s">
        <v>97</v>
      </c>
      <c r="C35" s="9" t="s">
        <v>46</v>
      </c>
      <c r="D35" s="9">
        <v>184</v>
      </c>
      <c r="E35" s="68">
        <f>IF((180-D35)*50%&lt;0,0,ROUND((180-D35)*50%,0))</f>
        <v>0</v>
      </c>
      <c r="F35" s="71">
        <v>161</v>
      </c>
      <c r="G35" s="12">
        <v>155</v>
      </c>
      <c r="H35" s="12">
        <v>149</v>
      </c>
      <c r="I35" s="54">
        <v>200</v>
      </c>
      <c r="J35" s="57">
        <v>174</v>
      </c>
      <c r="K35" s="50">
        <v>153</v>
      </c>
      <c r="L35" s="7">
        <f>SUM(F35:K35)+6*E35</f>
        <v>992</v>
      </c>
      <c r="M35" s="96"/>
      <c r="N35" s="61"/>
      <c r="O35" s="102"/>
      <c r="P35" s="23">
        <f t="shared" si="0"/>
        <v>165.33333333333334</v>
      </c>
      <c r="Q35" s="9">
        <v>8</v>
      </c>
    </row>
    <row r="36" spans="1:17" ht="16.5" customHeight="1">
      <c r="A36" s="19" t="s">
        <v>35</v>
      </c>
      <c r="B36" s="28" t="s">
        <v>83</v>
      </c>
      <c r="C36" s="9" t="s">
        <v>46</v>
      </c>
      <c r="D36" s="9">
        <v>183</v>
      </c>
      <c r="E36" s="62">
        <f>IF((180-D36)*50%&lt;0,0,ROUND((180-D36)*50%,0))</f>
        <v>0</v>
      </c>
      <c r="F36" s="71">
        <v>177</v>
      </c>
      <c r="G36" s="12">
        <v>172</v>
      </c>
      <c r="H36" s="12">
        <v>151</v>
      </c>
      <c r="I36" s="54">
        <v>199</v>
      </c>
      <c r="J36" s="57">
        <v>136</v>
      </c>
      <c r="K36" s="50">
        <v>156</v>
      </c>
      <c r="L36" s="7">
        <f>SUM(F36:K36)+6*E36</f>
        <v>991</v>
      </c>
      <c r="M36" s="96"/>
      <c r="N36" s="61"/>
      <c r="O36" s="102"/>
      <c r="P36" s="23">
        <f t="shared" si="0"/>
        <v>165.16666666666666</v>
      </c>
      <c r="Q36" s="9">
        <v>7</v>
      </c>
    </row>
    <row r="37" spans="1:17" ht="16.5" customHeight="1">
      <c r="A37" s="19" t="s">
        <v>36</v>
      </c>
      <c r="B37" s="28" t="s">
        <v>91</v>
      </c>
      <c r="C37" s="8" t="s">
        <v>46</v>
      </c>
      <c r="D37" s="9">
        <v>173</v>
      </c>
      <c r="E37" s="62">
        <f>IF((180-D37)*50%&lt;0,0,ROUND((180-D37)*50%,0))</f>
        <v>4</v>
      </c>
      <c r="F37" s="71">
        <v>132</v>
      </c>
      <c r="G37" s="12">
        <v>194</v>
      </c>
      <c r="H37" s="12">
        <v>168</v>
      </c>
      <c r="I37" s="54">
        <v>182</v>
      </c>
      <c r="J37" s="57">
        <v>144</v>
      </c>
      <c r="K37" s="50">
        <v>143</v>
      </c>
      <c r="L37" s="7">
        <f>SUM(F37:K37)+6*E37</f>
        <v>987</v>
      </c>
      <c r="M37" s="96"/>
      <c r="N37" s="61"/>
      <c r="O37" s="102"/>
      <c r="P37" s="23">
        <f t="shared" si="0"/>
        <v>160.5</v>
      </c>
      <c r="Q37" s="9">
        <v>6</v>
      </c>
    </row>
    <row r="38" spans="1:17" ht="16.5" customHeight="1">
      <c r="A38" s="19" t="s">
        <v>37</v>
      </c>
      <c r="B38" s="28" t="s">
        <v>106</v>
      </c>
      <c r="C38" s="9" t="s">
        <v>46</v>
      </c>
      <c r="D38" s="9">
        <v>173</v>
      </c>
      <c r="E38" s="62">
        <f>IF((180-D38)*50%&lt;0,0,ROUND((180-D38)*50%,0))</f>
        <v>4</v>
      </c>
      <c r="F38" s="71">
        <v>122</v>
      </c>
      <c r="G38" s="12">
        <v>152</v>
      </c>
      <c r="H38" s="12">
        <v>198</v>
      </c>
      <c r="I38" s="54">
        <v>166</v>
      </c>
      <c r="J38" s="59">
        <v>188</v>
      </c>
      <c r="K38" s="48">
        <v>135</v>
      </c>
      <c r="L38" s="7">
        <f>SUM(F38:K38)+6*E38</f>
        <v>985</v>
      </c>
      <c r="M38" s="96"/>
      <c r="N38" s="61"/>
      <c r="O38" s="102"/>
      <c r="P38" s="23">
        <f t="shared" si="0"/>
        <v>160.16666666666666</v>
      </c>
      <c r="Q38" s="9">
        <v>5</v>
      </c>
    </row>
    <row r="39" spans="1:17" ht="16.5" customHeight="1">
      <c r="A39" s="19" t="s">
        <v>38</v>
      </c>
      <c r="B39" s="28" t="s">
        <v>96</v>
      </c>
      <c r="C39" s="9" t="s">
        <v>79</v>
      </c>
      <c r="D39" s="9">
        <v>150</v>
      </c>
      <c r="E39" s="68">
        <f>IF((180-D39)*50%&lt;0,0,ROUND((180-D39)*50%,0))</f>
        <v>15</v>
      </c>
      <c r="F39" s="73">
        <v>139</v>
      </c>
      <c r="G39" s="20">
        <v>129</v>
      </c>
      <c r="H39" s="20">
        <v>133</v>
      </c>
      <c r="I39" s="55">
        <v>161</v>
      </c>
      <c r="J39" s="161">
        <v>156</v>
      </c>
      <c r="K39" s="72">
        <v>173</v>
      </c>
      <c r="L39" s="7">
        <f>SUM(F39:K39)+6*E39</f>
        <v>981</v>
      </c>
      <c r="M39" s="96"/>
      <c r="N39" s="61"/>
      <c r="O39" s="102"/>
      <c r="P39" s="23">
        <f t="shared" si="0"/>
        <v>148.5</v>
      </c>
      <c r="Q39" s="9">
        <v>4</v>
      </c>
    </row>
    <row r="40" spans="1:17" ht="16.5" customHeight="1">
      <c r="A40" s="19" t="s">
        <v>39</v>
      </c>
      <c r="B40" s="28" t="s">
        <v>102</v>
      </c>
      <c r="C40" s="9" t="s">
        <v>47</v>
      </c>
      <c r="D40" s="9">
        <v>145</v>
      </c>
      <c r="E40" s="62">
        <f>IF((180-D40)*50%&lt;0,0,ROUND((180-D40)*50%,0))</f>
        <v>18</v>
      </c>
      <c r="F40" s="71">
        <v>130</v>
      </c>
      <c r="G40" s="12">
        <v>148</v>
      </c>
      <c r="H40" s="12">
        <v>128</v>
      </c>
      <c r="I40" s="54">
        <v>154</v>
      </c>
      <c r="J40" s="57">
        <v>147</v>
      </c>
      <c r="K40" s="50">
        <v>166</v>
      </c>
      <c r="L40" s="7">
        <f>SUM(F40:K40)+6*E40</f>
        <v>981</v>
      </c>
      <c r="M40" s="96"/>
      <c r="N40" s="61"/>
      <c r="O40" s="102"/>
      <c r="P40" s="23">
        <f t="shared" si="0"/>
        <v>145.5</v>
      </c>
      <c r="Q40" s="9">
        <v>3</v>
      </c>
    </row>
    <row r="41" spans="1:17" ht="16.5" customHeight="1">
      <c r="A41" s="24" t="s">
        <v>40</v>
      </c>
      <c r="B41" s="80" t="s">
        <v>58</v>
      </c>
      <c r="C41" s="27" t="s">
        <v>45</v>
      </c>
      <c r="D41" s="106">
        <v>166</v>
      </c>
      <c r="E41" s="64">
        <f>IF((180-D41)*50%&lt;0,0,ROUND((180-D41)*50%,0))</f>
        <v>7</v>
      </c>
      <c r="F41" s="71">
        <v>186</v>
      </c>
      <c r="G41" s="12">
        <v>169</v>
      </c>
      <c r="H41" s="12">
        <v>146</v>
      </c>
      <c r="I41" s="54">
        <v>121</v>
      </c>
      <c r="J41" s="57">
        <v>140</v>
      </c>
      <c r="K41" s="50">
        <v>174</v>
      </c>
      <c r="L41" s="85">
        <f>SUM(F41:K41)+6*E41</f>
        <v>978</v>
      </c>
      <c r="M41" s="96"/>
      <c r="N41" s="97"/>
      <c r="O41" s="103"/>
      <c r="P41" s="23">
        <f t="shared" si="0"/>
        <v>156</v>
      </c>
      <c r="Q41" s="14">
        <v>2</v>
      </c>
    </row>
    <row r="42" spans="1:17" ht="16.5" customHeight="1">
      <c r="A42" s="90" t="s">
        <v>41</v>
      </c>
      <c r="B42" s="32" t="s">
        <v>87</v>
      </c>
      <c r="C42" s="9" t="s">
        <v>47</v>
      </c>
      <c r="D42" s="11">
        <v>150</v>
      </c>
      <c r="E42" s="68">
        <f>IF((180-D42)*50%&lt;0,0,ROUND((180-D42)*50%,0))</f>
        <v>15</v>
      </c>
      <c r="F42" s="71">
        <v>169</v>
      </c>
      <c r="G42" s="12">
        <v>158</v>
      </c>
      <c r="H42" s="12">
        <v>111</v>
      </c>
      <c r="I42" s="54">
        <v>141</v>
      </c>
      <c r="J42" s="57">
        <v>134</v>
      </c>
      <c r="K42" s="50">
        <v>174</v>
      </c>
      <c r="L42" s="86">
        <f>SUM(F42:K42)+6*E42</f>
        <v>977</v>
      </c>
      <c r="M42" s="96"/>
      <c r="N42" s="98"/>
      <c r="O42" s="104"/>
      <c r="P42" s="23">
        <f t="shared" si="0"/>
        <v>147.83333333333334</v>
      </c>
      <c r="Q42" s="22">
        <v>1</v>
      </c>
    </row>
    <row r="43" spans="1:17" ht="16.5" customHeight="1">
      <c r="A43" s="25" t="s">
        <v>61</v>
      </c>
      <c r="B43" s="28" t="s">
        <v>115</v>
      </c>
      <c r="C43" s="11" t="s">
        <v>46</v>
      </c>
      <c r="D43" s="11">
        <v>170</v>
      </c>
      <c r="E43" s="62">
        <f>IF((180-D43)*50%&lt;0,0,ROUND((180-D43)*50%,0))</f>
        <v>5</v>
      </c>
      <c r="F43" s="71">
        <v>151</v>
      </c>
      <c r="G43" s="12">
        <v>143</v>
      </c>
      <c r="H43" s="12">
        <v>157</v>
      </c>
      <c r="I43" s="54">
        <v>178</v>
      </c>
      <c r="J43" s="57">
        <v>159</v>
      </c>
      <c r="K43" s="50">
        <v>157</v>
      </c>
      <c r="L43" s="13">
        <f>SUM(F43:K43)+6*E43</f>
        <v>975</v>
      </c>
      <c r="M43" s="96"/>
      <c r="N43" s="99"/>
      <c r="O43" s="107"/>
      <c r="P43" s="23">
        <f t="shared" si="0"/>
        <v>157.5</v>
      </c>
      <c r="Q43" s="11">
        <v>1</v>
      </c>
    </row>
    <row r="44" spans="1:17" ht="16.5" customHeight="1">
      <c r="A44" s="19" t="s">
        <v>62</v>
      </c>
      <c r="B44" s="30" t="s">
        <v>55</v>
      </c>
      <c r="C44" s="9" t="s">
        <v>46</v>
      </c>
      <c r="D44" s="9">
        <v>175</v>
      </c>
      <c r="E44" s="62">
        <f>IF((180-D44)*50%&lt;0,0,ROUND((180-D44)*50%,0))</f>
        <v>3</v>
      </c>
      <c r="F44" s="71">
        <v>189</v>
      </c>
      <c r="G44" s="12">
        <v>147</v>
      </c>
      <c r="H44" s="12">
        <v>167</v>
      </c>
      <c r="I44" s="54">
        <v>151</v>
      </c>
      <c r="J44" s="57">
        <v>144</v>
      </c>
      <c r="K44" s="50">
        <v>155</v>
      </c>
      <c r="L44" s="84">
        <f>SUM(F44:K44)+6*E44</f>
        <v>971</v>
      </c>
      <c r="M44" s="96"/>
      <c r="N44" s="61"/>
      <c r="O44" s="103"/>
      <c r="P44" s="23">
        <f t="shared" si="0"/>
        <v>158.83333333333334</v>
      </c>
      <c r="Q44" s="14">
        <v>1</v>
      </c>
    </row>
    <row r="45" spans="1:17" ht="16.5" customHeight="1">
      <c r="A45" s="24" t="s">
        <v>63</v>
      </c>
      <c r="B45" s="28" t="s">
        <v>59</v>
      </c>
      <c r="C45" s="8" t="s">
        <v>47</v>
      </c>
      <c r="D45" s="9">
        <v>152</v>
      </c>
      <c r="E45" s="62">
        <f>IF((180-D45)*50%&lt;0,0,ROUND((180-D45)*50%,0))</f>
        <v>14</v>
      </c>
      <c r="F45" s="71">
        <v>120</v>
      </c>
      <c r="G45" s="12">
        <v>154</v>
      </c>
      <c r="H45" s="12">
        <v>129</v>
      </c>
      <c r="I45" s="54">
        <v>144</v>
      </c>
      <c r="J45" s="57">
        <v>173</v>
      </c>
      <c r="K45" s="50">
        <v>141</v>
      </c>
      <c r="L45" s="13">
        <f>SUM(F45:K45)+6*E45</f>
        <v>945</v>
      </c>
      <c r="M45" s="96"/>
      <c r="N45" s="61"/>
      <c r="O45" s="102"/>
      <c r="P45" s="23">
        <f t="shared" si="0"/>
        <v>143.5</v>
      </c>
      <c r="Q45" s="9">
        <v>1</v>
      </c>
    </row>
    <row r="46" spans="1:17" ht="16.5" customHeight="1">
      <c r="A46" s="19" t="s">
        <v>64</v>
      </c>
      <c r="B46" s="28" t="s">
        <v>89</v>
      </c>
      <c r="C46" s="9" t="s">
        <v>47</v>
      </c>
      <c r="D46" s="9">
        <v>135</v>
      </c>
      <c r="E46" s="68">
        <f>IF((180-D46)*50%&lt;0,0,ROUND((180-D46)*50%,0))</f>
        <v>23</v>
      </c>
      <c r="F46" s="144">
        <v>116</v>
      </c>
      <c r="G46" s="145">
        <v>124</v>
      </c>
      <c r="H46" s="12">
        <v>113</v>
      </c>
      <c r="I46" s="54">
        <v>121</v>
      </c>
      <c r="J46" s="57">
        <v>146</v>
      </c>
      <c r="K46" s="50">
        <v>159</v>
      </c>
      <c r="L46" s="13">
        <f>SUM(F46:K46)+6*E46</f>
        <v>917</v>
      </c>
      <c r="M46" s="96"/>
      <c r="N46" s="61"/>
      <c r="O46" s="107"/>
      <c r="P46" s="23">
        <f t="shared" si="0"/>
        <v>129.83333333333334</v>
      </c>
      <c r="Q46" s="11">
        <v>1</v>
      </c>
    </row>
    <row r="47" spans="1:17" ht="16.5" customHeight="1">
      <c r="A47" s="25" t="s">
        <v>65</v>
      </c>
      <c r="B47" s="28" t="s">
        <v>88</v>
      </c>
      <c r="C47" s="9" t="s">
        <v>45</v>
      </c>
      <c r="D47" s="9">
        <v>163</v>
      </c>
      <c r="E47" s="62">
        <f>IF((180-D47)*50%&lt;0,0,ROUND((180-D47)*50%,0))</f>
        <v>9</v>
      </c>
      <c r="F47" s="71">
        <v>131</v>
      </c>
      <c r="G47" s="12">
        <v>169</v>
      </c>
      <c r="H47" s="12">
        <v>125</v>
      </c>
      <c r="I47" s="54">
        <v>129</v>
      </c>
      <c r="J47" s="57">
        <v>150</v>
      </c>
      <c r="K47" s="50">
        <v>154</v>
      </c>
      <c r="L47" s="7">
        <f>SUM(F47:K47)+6*E47</f>
        <v>912</v>
      </c>
      <c r="M47" s="96"/>
      <c r="N47" s="61"/>
      <c r="O47" s="113"/>
      <c r="P47" s="23">
        <f t="shared" si="0"/>
        <v>143</v>
      </c>
      <c r="Q47" s="8">
        <v>1</v>
      </c>
    </row>
    <row r="48" spans="1:17" ht="16.5" customHeight="1">
      <c r="A48" s="19" t="s">
        <v>66</v>
      </c>
      <c r="B48" s="28" t="s">
        <v>98</v>
      </c>
      <c r="C48" s="9" t="s">
        <v>79</v>
      </c>
      <c r="D48" s="9">
        <v>145</v>
      </c>
      <c r="E48" s="62">
        <f>IF((180-D48)*50%&lt;0,0,ROUND((180-D48)*50%,0))</f>
        <v>18</v>
      </c>
      <c r="F48" s="71">
        <v>112</v>
      </c>
      <c r="G48" s="12">
        <v>155</v>
      </c>
      <c r="H48" s="12">
        <v>117</v>
      </c>
      <c r="I48" s="54">
        <v>141</v>
      </c>
      <c r="J48" s="57">
        <v>130</v>
      </c>
      <c r="K48" s="50">
        <v>130</v>
      </c>
      <c r="L48" s="7">
        <f>SUM(F48:K48)+6*E48</f>
        <v>893</v>
      </c>
      <c r="M48" s="96"/>
      <c r="N48" s="61"/>
      <c r="O48" s="102"/>
      <c r="P48" s="23">
        <f t="shared" si="0"/>
        <v>130.83333333333334</v>
      </c>
      <c r="Q48" s="9">
        <v>1</v>
      </c>
    </row>
    <row r="49" spans="1:17" ht="16.5" customHeight="1">
      <c r="A49" s="19" t="s">
        <v>67</v>
      </c>
      <c r="B49" s="28" t="s">
        <v>92</v>
      </c>
      <c r="C49" s="8" t="s">
        <v>79</v>
      </c>
      <c r="D49" s="9">
        <v>145</v>
      </c>
      <c r="E49" s="62">
        <f>IF((180-D49)*50%&lt;0,0,ROUND((180-D49)*50%,0))</f>
        <v>18</v>
      </c>
      <c r="F49" s="71">
        <v>92</v>
      </c>
      <c r="G49" s="12">
        <v>123</v>
      </c>
      <c r="H49" s="12">
        <v>128</v>
      </c>
      <c r="I49" s="54">
        <v>136</v>
      </c>
      <c r="J49" s="57">
        <v>130</v>
      </c>
      <c r="K49" s="50">
        <v>128</v>
      </c>
      <c r="L49" s="7">
        <f>SUM(F49:K49)+6*E49</f>
        <v>845</v>
      </c>
      <c r="M49" s="95"/>
      <c r="N49" s="61"/>
      <c r="O49" s="102"/>
      <c r="P49" s="23">
        <f t="shared" si="0"/>
        <v>122.83333333333333</v>
      </c>
      <c r="Q49" s="9">
        <v>1</v>
      </c>
    </row>
    <row r="50" spans="1:17" ht="16.5" customHeight="1">
      <c r="A50" s="19" t="s">
        <v>68</v>
      </c>
      <c r="B50" s="28" t="s">
        <v>114</v>
      </c>
      <c r="C50" s="9" t="s">
        <v>47</v>
      </c>
      <c r="D50" s="9">
        <v>148</v>
      </c>
      <c r="E50" s="62">
        <f>IF((180-D50)*50%&lt;0,0,ROUND((180-D50)*50%,0))</f>
        <v>16</v>
      </c>
      <c r="F50" s="71">
        <v>102</v>
      </c>
      <c r="G50" s="12">
        <v>126</v>
      </c>
      <c r="H50" s="12">
        <v>120</v>
      </c>
      <c r="I50" s="54">
        <v>136</v>
      </c>
      <c r="J50" s="57">
        <v>102</v>
      </c>
      <c r="K50" s="50">
        <v>128</v>
      </c>
      <c r="L50" s="7">
        <f>SUM(F50:K50)+6*E50</f>
        <v>810</v>
      </c>
      <c r="M50" s="95"/>
      <c r="N50" s="61"/>
      <c r="O50" s="102"/>
      <c r="P50" s="23">
        <f t="shared" si="0"/>
        <v>119</v>
      </c>
      <c r="Q50" s="9">
        <v>1</v>
      </c>
    </row>
    <row r="51" spans="1:17" ht="16.5" customHeight="1">
      <c r="A51" s="19" t="s">
        <v>69</v>
      </c>
      <c r="B51" s="29"/>
      <c r="C51" s="16"/>
      <c r="D51" s="16"/>
      <c r="E51" s="65">
        <f>IF((180-D51)*50%&lt;0,0,ROUND((180-D51)*50%,0))</f>
        <v>90</v>
      </c>
      <c r="F51" s="36"/>
      <c r="G51" s="17"/>
      <c r="H51" s="17"/>
      <c r="I51" s="53"/>
      <c r="J51" s="161"/>
      <c r="K51" s="72"/>
      <c r="L51" s="84">
        <f>SUM(F51:K51)+6*E51</f>
        <v>540</v>
      </c>
      <c r="M51" s="95"/>
      <c r="N51" s="61"/>
      <c r="O51" s="102"/>
      <c r="P51" s="23" t="e">
        <f t="shared" si="0"/>
        <v>#DIV/0!</v>
      </c>
      <c r="Q51" s="9">
        <v>1</v>
      </c>
    </row>
    <row r="52" spans="1:17" ht="16.5" customHeight="1">
      <c r="A52" s="19" t="s">
        <v>70</v>
      </c>
      <c r="B52" s="30"/>
      <c r="C52" s="11"/>
      <c r="D52" s="11"/>
      <c r="E52" s="62">
        <f>IF((180-D52)*50%&lt;0,0,ROUND((180-D52)*50%,0))</f>
        <v>90</v>
      </c>
      <c r="F52" s="71"/>
      <c r="G52" s="12"/>
      <c r="H52" s="12"/>
      <c r="I52" s="54"/>
      <c r="J52" s="59"/>
      <c r="K52" s="48"/>
      <c r="L52" s="13">
        <f>SUM(F52:K52)+6*E52</f>
        <v>540</v>
      </c>
      <c r="M52" s="95"/>
      <c r="N52" s="61"/>
      <c r="O52" s="102"/>
      <c r="P52" s="23" t="e">
        <f t="shared" si="0"/>
        <v>#DIV/0!</v>
      </c>
      <c r="Q52" s="9">
        <v>1</v>
      </c>
    </row>
    <row r="53" spans="1:17" ht="16.5" customHeight="1">
      <c r="A53" s="19" t="s">
        <v>71</v>
      </c>
      <c r="B53" s="28"/>
      <c r="C53" s="9"/>
      <c r="D53" s="9"/>
      <c r="E53" s="62">
        <f>IF((180-D53)*50%&lt;0,0,ROUND((180-D53)*50%,0))</f>
        <v>90</v>
      </c>
      <c r="F53" s="71"/>
      <c r="G53" s="12"/>
      <c r="H53" s="12"/>
      <c r="I53" s="54"/>
      <c r="J53" s="57"/>
      <c r="K53" s="50"/>
      <c r="L53" s="7">
        <f>SUM(F53:K53)+6*E53</f>
        <v>540</v>
      </c>
      <c r="M53" s="95"/>
      <c r="N53" s="61"/>
      <c r="O53" s="102"/>
      <c r="P53" s="23" t="e">
        <f t="shared" si="0"/>
        <v>#DIV/0!</v>
      </c>
      <c r="Q53" s="9">
        <v>1</v>
      </c>
    </row>
    <row r="54" spans="1:17" ht="16.5" customHeight="1">
      <c r="A54" s="19" t="s">
        <v>72</v>
      </c>
      <c r="B54" s="28"/>
      <c r="C54" s="9"/>
      <c r="D54" s="9"/>
      <c r="E54" s="62">
        <f>IF((180-D54)*50%&lt;0,0,ROUND((180-D54)*50%,0))</f>
        <v>90</v>
      </c>
      <c r="F54" s="71"/>
      <c r="G54" s="12"/>
      <c r="H54" s="12"/>
      <c r="I54" s="54"/>
      <c r="J54" s="57"/>
      <c r="K54" s="50"/>
      <c r="L54" s="7">
        <f>SUM(F54:K54)+6*E54</f>
        <v>540</v>
      </c>
      <c r="M54" s="95"/>
      <c r="N54" s="61"/>
      <c r="O54" s="102"/>
      <c r="P54" s="23" t="e">
        <f t="shared" si="0"/>
        <v>#DIV/0!</v>
      </c>
      <c r="Q54" s="9">
        <v>1</v>
      </c>
    </row>
    <row r="55" spans="1:17" ht="16.5" customHeight="1" thickBot="1">
      <c r="A55" s="41" t="s">
        <v>73</v>
      </c>
      <c r="B55" s="42"/>
      <c r="C55" s="43"/>
      <c r="D55" s="43"/>
      <c r="E55" s="91">
        <f>IF((180-D55)*50%&lt;0,0,ROUND((180-D55)*50%,0))</f>
        <v>90</v>
      </c>
      <c r="F55" s="92"/>
      <c r="G55" s="93"/>
      <c r="H55" s="93"/>
      <c r="I55" s="94"/>
      <c r="J55" s="60"/>
      <c r="K55" s="49"/>
      <c r="L55" s="39">
        <f>SUM(F55:K55)+6*E55</f>
        <v>540</v>
      </c>
      <c r="M55" s="109"/>
      <c r="N55" s="101"/>
      <c r="O55" s="114"/>
      <c r="P55" s="115" t="e">
        <f t="shared" si="0"/>
        <v>#DIV/0!</v>
      </c>
      <c r="Q55" s="43">
        <v>1</v>
      </c>
    </row>
    <row r="56" spans="6:14" ht="12.75">
      <c r="F56" s="47"/>
      <c r="G56" s="47"/>
      <c r="H56" s="47"/>
      <c r="I56" s="47"/>
      <c r="J56" s="47"/>
      <c r="K56" s="47"/>
      <c r="M56" s="56"/>
      <c r="N56" s="56"/>
    </row>
    <row r="57" spans="6:14" ht="12.75">
      <c r="F57" s="47"/>
      <c r="G57" s="47"/>
      <c r="H57" s="47"/>
      <c r="I57" s="47"/>
      <c r="J57" s="47"/>
      <c r="K57" s="47"/>
      <c r="M57" s="56"/>
      <c r="N57" s="56"/>
    </row>
    <row r="58" spans="2:14" ht="38.25" customHeight="1" thickBot="1">
      <c r="B58" s="126" t="s">
        <v>116</v>
      </c>
      <c r="F58" s="47"/>
      <c r="G58" s="47"/>
      <c r="H58" s="47"/>
      <c r="I58" s="47"/>
      <c r="J58" s="47"/>
      <c r="K58" s="47"/>
      <c r="M58" s="56"/>
      <c r="N58" s="56"/>
    </row>
    <row r="59" spans="2:14" ht="15.75">
      <c r="B59" s="127" t="s">
        <v>90</v>
      </c>
      <c r="C59" s="128"/>
      <c r="D59" s="129">
        <v>142</v>
      </c>
      <c r="E59" s="130">
        <f aca="true" t="shared" si="1" ref="E59:E87">IF((180-D59)*50%&lt;0,0,ROUND((180-D59)*50%,0))</f>
        <v>19</v>
      </c>
      <c r="F59" s="131">
        <v>160</v>
      </c>
      <c r="G59" s="132">
        <v>167</v>
      </c>
      <c r="H59" s="132">
        <v>174</v>
      </c>
      <c r="I59" s="133">
        <v>158</v>
      </c>
      <c r="J59" s="134">
        <v>150</v>
      </c>
      <c r="K59" s="135">
        <v>163</v>
      </c>
      <c r="L59" s="136">
        <f aca="true" t="shared" si="2" ref="L59:L75">SUM(F59:K59)+6*E59</f>
        <v>1086</v>
      </c>
      <c r="M59" s="56"/>
      <c r="N59" s="56"/>
    </row>
    <row r="60" spans="2:14" ht="15.75">
      <c r="B60" s="34" t="s">
        <v>87</v>
      </c>
      <c r="C60" s="117"/>
      <c r="D60" s="27">
        <v>150</v>
      </c>
      <c r="E60" s="67">
        <f t="shared" si="1"/>
        <v>15</v>
      </c>
      <c r="F60" s="71">
        <v>169</v>
      </c>
      <c r="G60" s="12">
        <v>158</v>
      </c>
      <c r="H60" s="12">
        <v>111</v>
      </c>
      <c r="I60" s="54">
        <v>141</v>
      </c>
      <c r="J60" s="57">
        <v>134</v>
      </c>
      <c r="K60" s="50">
        <v>174</v>
      </c>
      <c r="L60" s="84">
        <f t="shared" si="2"/>
        <v>977</v>
      </c>
      <c r="M60" s="56"/>
      <c r="N60" s="56"/>
    </row>
    <row r="61" spans="2:13" ht="15.75">
      <c r="B61" s="34" t="s">
        <v>93</v>
      </c>
      <c r="C61" s="81"/>
      <c r="D61" s="81">
        <v>165</v>
      </c>
      <c r="E61" s="116">
        <f t="shared" si="1"/>
        <v>8</v>
      </c>
      <c r="F61" s="71">
        <v>145</v>
      </c>
      <c r="G61" s="12">
        <v>139</v>
      </c>
      <c r="H61" s="12">
        <v>106</v>
      </c>
      <c r="I61" s="54">
        <v>94</v>
      </c>
      <c r="J61" s="57">
        <v>146</v>
      </c>
      <c r="K61" s="50">
        <v>129</v>
      </c>
      <c r="L61" s="89">
        <f t="shared" si="2"/>
        <v>807</v>
      </c>
      <c r="M61" s="56"/>
    </row>
    <row r="62" spans="2:13" ht="15.75">
      <c r="B62" s="34" t="s">
        <v>54</v>
      </c>
      <c r="C62" s="14"/>
      <c r="D62" s="27">
        <v>158</v>
      </c>
      <c r="E62" s="64">
        <f t="shared" si="1"/>
        <v>11</v>
      </c>
      <c r="F62" s="71">
        <v>149</v>
      </c>
      <c r="G62" s="12">
        <v>144</v>
      </c>
      <c r="H62" s="12">
        <v>155</v>
      </c>
      <c r="I62" s="54">
        <v>153</v>
      </c>
      <c r="J62" s="57">
        <v>162</v>
      </c>
      <c r="K62" s="50">
        <v>146</v>
      </c>
      <c r="L62" s="86">
        <f t="shared" si="2"/>
        <v>975</v>
      </c>
      <c r="M62" s="56"/>
    </row>
    <row r="63" spans="2:12" ht="15.75">
      <c r="B63" s="32" t="s">
        <v>92</v>
      </c>
      <c r="C63" s="21"/>
      <c r="D63" s="22">
        <v>145</v>
      </c>
      <c r="E63" s="67">
        <f t="shared" si="1"/>
        <v>18</v>
      </c>
      <c r="F63" s="71">
        <v>116</v>
      </c>
      <c r="G63" s="12">
        <v>109</v>
      </c>
      <c r="H63" s="12">
        <v>152</v>
      </c>
      <c r="I63" s="54">
        <v>124</v>
      </c>
      <c r="J63" s="57">
        <v>111</v>
      </c>
      <c r="K63" s="50">
        <v>111</v>
      </c>
      <c r="L63" s="87">
        <f t="shared" si="2"/>
        <v>831</v>
      </c>
    </row>
    <row r="64" spans="2:12" ht="15.75">
      <c r="B64" s="80" t="s">
        <v>94</v>
      </c>
      <c r="C64" s="26"/>
      <c r="D64" s="26">
        <v>171</v>
      </c>
      <c r="E64" s="64">
        <f t="shared" si="1"/>
        <v>5</v>
      </c>
      <c r="F64" s="73">
        <v>198</v>
      </c>
      <c r="G64" s="20">
        <v>152</v>
      </c>
      <c r="H64" s="20">
        <v>167</v>
      </c>
      <c r="I64" s="55">
        <v>149</v>
      </c>
      <c r="J64" s="59">
        <v>181</v>
      </c>
      <c r="K64" s="74">
        <v>152</v>
      </c>
      <c r="L64" s="88">
        <f t="shared" si="2"/>
        <v>1029</v>
      </c>
    </row>
    <row r="65" spans="2:12" ht="15.75">
      <c r="B65" s="80" t="s">
        <v>95</v>
      </c>
      <c r="C65" s="26"/>
      <c r="D65" s="26">
        <v>156</v>
      </c>
      <c r="E65" s="62">
        <f t="shared" si="1"/>
        <v>12</v>
      </c>
      <c r="F65" s="71">
        <v>139</v>
      </c>
      <c r="G65" s="12">
        <v>192</v>
      </c>
      <c r="H65" s="12">
        <v>175</v>
      </c>
      <c r="I65" s="54">
        <v>157</v>
      </c>
      <c r="J65" s="57">
        <v>142</v>
      </c>
      <c r="K65" s="50">
        <v>129</v>
      </c>
      <c r="L65" s="86">
        <f t="shared" si="2"/>
        <v>1006</v>
      </c>
    </row>
    <row r="66" spans="2:12" ht="15.75">
      <c r="B66" s="34" t="s">
        <v>54</v>
      </c>
      <c r="C66" s="14"/>
      <c r="D66" s="27">
        <v>158</v>
      </c>
      <c r="E66" s="63">
        <f t="shared" si="1"/>
        <v>11</v>
      </c>
      <c r="F66" s="71">
        <v>137</v>
      </c>
      <c r="G66" s="12">
        <v>127</v>
      </c>
      <c r="H66" s="12">
        <v>165</v>
      </c>
      <c r="I66" s="54">
        <v>162</v>
      </c>
      <c r="J66" s="57">
        <v>171</v>
      </c>
      <c r="K66" s="50">
        <v>157</v>
      </c>
      <c r="L66" s="13">
        <f t="shared" si="2"/>
        <v>985</v>
      </c>
    </row>
    <row r="67" spans="2:12" ht="15.75">
      <c r="B67" s="30" t="s">
        <v>89</v>
      </c>
      <c r="C67" s="11"/>
      <c r="D67" s="11">
        <v>135</v>
      </c>
      <c r="E67" s="64">
        <f t="shared" si="1"/>
        <v>23</v>
      </c>
      <c r="F67" s="71">
        <v>150</v>
      </c>
      <c r="G67" s="12">
        <v>119</v>
      </c>
      <c r="H67" s="12">
        <v>120</v>
      </c>
      <c r="I67" s="54">
        <v>115</v>
      </c>
      <c r="J67" s="57">
        <v>98</v>
      </c>
      <c r="K67" s="50">
        <v>137</v>
      </c>
      <c r="L67" s="85">
        <f t="shared" si="2"/>
        <v>877</v>
      </c>
    </row>
    <row r="68" spans="2:12" ht="15.75">
      <c r="B68" s="31" t="s">
        <v>88</v>
      </c>
      <c r="C68" s="14"/>
      <c r="D68" s="14">
        <v>163</v>
      </c>
      <c r="E68" s="62">
        <f t="shared" si="1"/>
        <v>9</v>
      </c>
      <c r="F68" s="71">
        <v>110</v>
      </c>
      <c r="G68" s="12">
        <v>160</v>
      </c>
      <c r="H68" s="12">
        <v>200</v>
      </c>
      <c r="I68" s="54">
        <v>138</v>
      </c>
      <c r="J68" s="57">
        <v>103</v>
      </c>
      <c r="K68" s="50">
        <v>143</v>
      </c>
      <c r="L68" s="86">
        <f t="shared" si="2"/>
        <v>908</v>
      </c>
    </row>
    <row r="69" spans="2:12" ht="15.75">
      <c r="B69" s="30" t="s">
        <v>48</v>
      </c>
      <c r="C69" s="10"/>
      <c r="D69" s="11">
        <v>171</v>
      </c>
      <c r="E69" s="67">
        <f t="shared" si="1"/>
        <v>5</v>
      </c>
      <c r="F69" s="71">
        <v>147</v>
      </c>
      <c r="G69" s="12">
        <v>207</v>
      </c>
      <c r="H69" s="12">
        <v>145</v>
      </c>
      <c r="I69" s="54">
        <v>182</v>
      </c>
      <c r="J69" s="57">
        <v>127</v>
      </c>
      <c r="K69" s="50">
        <v>143</v>
      </c>
      <c r="L69" s="13">
        <f t="shared" si="2"/>
        <v>981</v>
      </c>
    </row>
    <row r="70" spans="2:12" ht="15.75">
      <c r="B70" s="34" t="s">
        <v>93</v>
      </c>
      <c r="C70" s="81"/>
      <c r="D70" s="81">
        <v>165</v>
      </c>
      <c r="E70" s="64">
        <f t="shared" si="1"/>
        <v>8</v>
      </c>
      <c r="F70" s="71">
        <v>132</v>
      </c>
      <c r="G70" s="12">
        <v>140</v>
      </c>
      <c r="H70" s="12">
        <v>188</v>
      </c>
      <c r="I70" s="54">
        <v>119</v>
      </c>
      <c r="J70" s="57">
        <v>167</v>
      </c>
      <c r="K70" s="50">
        <v>125</v>
      </c>
      <c r="L70" s="85">
        <f t="shared" si="2"/>
        <v>919</v>
      </c>
    </row>
    <row r="71" spans="2:12" ht="15.75">
      <c r="B71" s="29" t="s">
        <v>57</v>
      </c>
      <c r="C71" s="15"/>
      <c r="D71" s="16">
        <v>161</v>
      </c>
      <c r="E71" s="64">
        <f t="shared" si="1"/>
        <v>10</v>
      </c>
      <c r="F71" s="71">
        <v>138</v>
      </c>
      <c r="G71" s="12">
        <v>177</v>
      </c>
      <c r="H71" s="12">
        <v>152</v>
      </c>
      <c r="I71" s="54">
        <v>194</v>
      </c>
      <c r="J71" s="57">
        <v>136</v>
      </c>
      <c r="K71" s="50">
        <v>143</v>
      </c>
      <c r="L71" s="86">
        <f t="shared" si="2"/>
        <v>1000</v>
      </c>
    </row>
    <row r="72" spans="2:12" ht="15.75">
      <c r="B72" s="29" t="s">
        <v>100</v>
      </c>
      <c r="C72" s="16"/>
      <c r="D72" s="15">
        <v>151</v>
      </c>
      <c r="E72" s="67">
        <f t="shared" si="1"/>
        <v>15</v>
      </c>
      <c r="F72" s="71">
        <v>139</v>
      </c>
      <c r="G72" s="12">
        <v>131</v>
      </c>
      <c r="H72" s="12">
        <v>165</v>
      </c>
      <c r="I72" s="54">
        <v>172</v>
      </c>
      <c r="J72" s="57">
        <v>144</v>
      </c>
      <c r="K72" s="50">
        <v>151</v>
      </c>
      <c r="L72" s="13">
        <f t="shared" si="2"/>
        <v>992</v>
      </c>
    </row>
    <row r="73" spans="2:12" ht="15.75">
      <c r="B73" s="34" t="s">
        <v>93</v>
      </c>
      <c r="C73" s="81"/>
      <c r="D73" s="81">
        <v>165</v>
      </c>
      <c r="E73" s="64">
        <f t="shared" si="1"/>
        <v>8</v>
      </c>
      <c r="F73" s="71">
        <v>177</v>
      </c>
      <c r="G73" s="12">
        <v>177</v>
      </c>
      <c r="H73" s="12">
        <v>204</v>
      </c>
      <c r="I73" s="54">
        <v>180</v>
      </c>
      <c r="J73" s="57">
        <v>182</v>
      </c>
      <c r="K73" s="50">
        <v>144</v>
      </c>
      <c r="L73" s="85">
        <f t="shared" si="2"/>
        <v>1112</v>
      </c>
    </row>
    <row r="74" spans="2:12" ht="15.75">
      <c r="B74" s="30" t="s">
        <v>77</v>
      </c>
      <c r="C74" s="26"/>
      <c r="D74" s="22">
        <v>156</v>
      </c>
      <c r="E74" s="64">
        <f t="shared" si="1"/>
        <v>12</v>
      </c>
      <c r="F74" s="71">
        <v>133</v>
      </c>
      <c r="G74" s="12">
        <v>174</v>
      </c>
      <c r="H74" s="12">
        <v>154</v>
      </c>
      <c r="I74" s="54">
        <v>164</v>
      </c>
      <c r="J74" s="57">
        <v>135</v>
      </c>
      <c r="K74" s="50">
        <v>127</v>
      </c>
      <c r="L74" s="86">
        <f t="shared" si="2"/>
        <v>959</v>
      </c>
    </row>
    <row r="75" spans="2:12" ht="15.75">
      <c r="B75" s="80" t="s">
        <v>104</v>
      </c>
      <c r="C75" s="26"/>
      <c r="D75" s="26">
        <v>179</v>
      </c>
      <c r="E75" s="66">
        <f t="shared" si="1"/>
        <v>1</v>
      </c>
      <c r="F75" s="73">
        <v>181</v>
      </c>
      <c r="G75" s="20">
        <v>163</v>
      </c>
      <c r="H75" s="20">
        <v>169</v>
      </c>
      <c r="I75" s="55">
        <v>102</v>
      </c>
      <c r="J75" s="161">
        <v>0</v>
      </c>
      <c r="K75" s="72">
        <v>0</v>
      </c>
      <c r="L75" s="87">
        <f t="shared" si="2"/>
        <v>621</v>
      </c>
    </row>
    <row r="76" spans="2:12" ht="15.75">
      <c r="B76" s="32" t="s">
        <v>103</v>
      </c>
      <c r="C76" s="22"/>
      <c r="D76" s="21">
        <v>150</v>
      </c>
      <c r="E76" s="66">
        <f t="shared" si="1"/>
        <v>15</v>
      </c>
      <c r="F76" s="71">
        <v>146</v>
      </c>
      <c r="G76" s="12">
        <v>170</v>
      </c>
      <c r="H76" s="12">
        <v>146</v>
      </c>
      <c r="I76" s="54">
        <v>122</v>
      </c>
      <c r="J76" s="59">
        <v>154</v>
      </c>
      <c r="K76" s="48">
        <v>136</v>
      </c>
      <c r="L76" s="88">
        <f aca="true" t="shared" si="3" ref="L76:L81">SUM(F76:K76)+6*E76</f>
        <v>964</v>
      </c>
    </row>
    <row r="77" spans="2:12" ht="15.75">
      <c r="B77" s="30" t="s">
        <v>52</v>
      </c>
      <c r="C77" s="11"/>
      <c r="D77" s="11">
        <v>163</v>
      </c>
      <c r="E77" s="64">
        <f t="shared" si="1"/>
        <v>9</v>
      </c>
      <c r="F77" s="71">
        <v>161</v>
      </c>
      <c r="G77" s="12">
        <v>144</v>
      </c>
      <c r="H77" s="12">
        <v>146</v>
      </c>
      <c r="I77" s="54">
        <v>129</v>
      </c>
      <c r="J77" s="57">
        <v>147</v>
      </c>
      <c r="K77" s="50">
        <v>143</v>
      </c>
      <c r="L77" s="86">
        <f t="shared" si="3"/>
        <v>924</v>
      </c>
    </row>
    <row r="78" spans="2:12" ht="15.75">
      <c r="B78" s="31" t="s">
        <v>106</v>
      </c>
      <c r="C78" s="27"/>
      <c r="D78" s="27">
        <v>173</v>
      </c>
      <c r="E78" s="22">
        <f t="shared" si="1"/>
        <v>4</v>
      </c>
      <c r="F78" s="71">
        <v>106</v>
      </c>
      <c r="G78" s="12">
        <v>181</v>
      </c>
      <c r="H78" s="12">
        <v>144</v>
      </c>
      <c r="I78" s="54">
        <v>132</v>
      </c>
      <c r="J78" s="57">
        <v>165</v>
      </c>
      <c r="K78" s="50">
        <v>174</v>
      </c>
      <c r="L78" s="86">
        <f t="shared" si="3"/>
        <v>926</v>
      </c>
    </row>
    <row r="79" spans="2:12" ht="15.75">
      <c r="B79" s="31" t="s">
        <v>105</v>
      </c>
      <c r="C79" s="14"/>
      <c r="D79" s="14">
        <v>165</v>
      </c>
      <c r="E79" s="66">
        <f t="shared" si="1"/>
        <v>8</v>
      </c>
      <c r="F79" s="71">
        <v>142</v>
      </c>
      <c r="G79" s="12">
        <v>132</v>
      </c>
      <c r="H79" s="12">
        <v>141</v>
      </c>
      <c r="I79" s="54">
        <v>168</v>
      </c>
      <c r="J79" s="57">
        <v>179</v>
      </c>
      <c r="K79" s="50">
        <v>144</v>
      </c>
      <c r="L79" s="88">
        <f t="shared" si="3"/>
        <v>954</v>
      </c>
    </row>
    <row r="80" spans="2:12" ht="15.75">
      <c r="B80" s="32" t="s">
        <v>58</v>
      </c>
      <c r="C80" s="22"/>
      <c r="D80" s="21">
        <v>166</v>
      </c>
      <c r="E80" s="64">
        <f t="shared" si="1"/>
        <v>7</v>
      </c>
      <c r="F80" s="71">
        <v>156</v>
      </c>
      <c r="G80" s="12">
        <v>153</v>
      </c>
      <c r="H80" s="12">
        <v>156</v>
      </c>
      <c r="I80" s="54">
        <v>139</v>
      </c>
      <c r="J80" s="57">
        <v>132</v>
      </c>
      <c r="K80" s="50">
        <v>135</v>
      </c>
      <c r="L80" s="86">
        <f t="shared" si="3"/>
        <v>913</v>
      </c>
    </row>
    <row r="81" spans="2:12" ht="15.75">
      <c r="B81" s="28" t="s">
        <v>109</v>
      </c>
      <c r="C81" s="9"/>
      <c r="D81" s="8">
        <v>185</v>
      </c>
      <c r="E81" s="66">
        <f t="shared" si="1"/>
        <v>0</v>
      </c>
      <c r="F81" s="71">
        <v>179</v>
      </c>
      <c r="G81" s="12">
        <v>148</v>
      </c>
      <c r="H81" s="12">
        <v>192</v>
      </c>
      <c r="I81" s="54">
        <v>143</v>
      </c>
      <c r="J81" s="57">
        <v>180</v>
      </c>
      <c r="K81" s="50">
        <v>118</v>
      </c>
      <c r="L81" s="87">
        <f t="shared" si="3"/>
        <v>960</v>
      </c>
    </row>
    <row r="82" spans="2:12" ht="15.75">
      <c r="B82" s="29" t="s">
        <v>110</v>
      </c>
      <c r="C82" s="16"/>
      <c r="D82" s="16">
        <v>193</v>
      </c>
      <c r="E82" s="67">
        <f t="shared" si="1"/>
        <v>0</v>
      </c>
      <c r="F82" s="172">
        <v>216</v>
      </c>
      <c r="G82" s="173">
        <v>158</v>
      </c>
      <c r="H82" s="173">
        <v>162</v>
      </c>
      <c r="I82" s="174">
        <v>160</v>
      </c>
      <c r="J82" s="58">
        <v>188</v>
      </c>
      <c r="K82" s="51">
        <v>220</v>
      </c>
      <c r="L82" s="88">
        <f aca="true" t="shared" si="4" ref="L82:L87">SUM(F82:K82)+6*E82</f>
        <v>1104</v>
      </c>
    </row>
    <row r="83" spans="2:12" ht="15.75">
      <c r="B83" s="80" t="s">
        <v>78</v>
      </c>
      <c r="C83" s="26"/>
      <c r="D83" s="26">
        <v>162</v>
      </c>
      <c r="E83" s="64">
        <f t="shared" si="1"/>
        <v>9</v>
      </c>
      <c r="F83" s="36">
        <v>171</v>
      </c>
      <c r="G83" s="17">
        <v>161</v>
      </c>
      <c r="H83" s="17">
        <v>166</v>
      </c>
      <c r="I83" s="53">
        <v>223</v>
      </c>
      <c r="J83" s="57">
        <v>164</v>
      </c>
      <c r="K83" s="48">
        <v>170</v>
      </c>
      <c r="L83" s="86">
        <f t="shared" si="4"/>
        <v>1109</v>
      </c>
    </row>
    <row r="84" spans="2:12" ht="15.75">
      <c r="B84" s="28" t="s">
        <v>107</v>
      </c>
      <c r="C84" s="9"/>
      <c r="D84" s="8">
        <v>147</v>
      </c>
      <c r="E84" s="66">
        <f t="shared" si="1"/>
        <v>17</v>
      </c>
      <c r="F84" s="71">
        <v>145</v>
      </c>
      <c r="G84" s="12">
        <v>166</v>
      </c>
      <c r="H84" s="12">
        <v>156</v>
      </c>
      <c r="I84" s="54">
        <v>126</v>
      </c>
      <c r="J84" s="57">
        <v>147</v>
      </c>
      <c r="K84" s="50">
        <v>128</v>
      </c>
      <c r="L84" s="87">
        <f t="shared" si="4"/>
        <v>970</v>
      </c>
    </row>
    <row r="85" spans="2:12" ht="15.75">
      <c r="B85" s="80"/>
      <c r="C85" s="26"/>
      <c r="D85" s="26"/>
      <c r="E85" s="66">
        <f t="shared" si="1"/>
        <v>90</v>
      </c>
      <c r="F85" s="73"/>
      <c r="G85" s="20"/>
      <c r="H85" s="20"/>
      <c r="I85" s="55"/>
      <c r="J85" s="161"/>
      <c r="K85" s="72"/>
      <c r="L85" s="87">
        <f t="shared" si="4"/>
        <v>540</v>
      </c>
    </row>
    <row r="86" spans="2:12" ht="15.75">
      <c r="B86" s="80"/>
      <c r="C86" s="26"/>
      <c r="D86" s="26"/>
      <c r="E86" s="66">
        <f t="shared" si="1"/>
        <v>90</v>
      </c>
      <c r="F86" s="71"/>
      <c r="G86" s="12"/>
      <c r="H86" s="12"/>
      <c r="I86" s="54"/>
      <c r="J86" s="57"/>
      <c r="K86" s="50"/>
      <c r="L86" s="87">
        <f t="shared" si="4"/>
        <v>540</v>
      </c>
    </row>
    <row r="87" spans="2:12" ht="16.5" thickBot="1">
      <c r="B87" s="137"/>
      <c r="C87" s="138"/>
      <c r="D87" s="138"/>
      <c r="E87" s="139">
        <f t="shared" si="1"/>
        <v>90</v>
      </c>
      <c r="F87" s="140"/>
      <c r="G87" s="141"/>
      <c r="H87" s="141"/>
      <c r="I87" s="142"/>
      <c r="J87" s="60"/>
      <c r="K87" s="49"/>
      <c r="L87" s="143">
        <f t="shared" si="4"/>
        <v>540</v>
      </c>
    </row>
  </sheetData>
  <sheetProtection password="ED2C" sheet="1" objects="1" scenarios="1"/>
  <mergeCells count="10">
    <mergeCell ref="F2:K3"/>
    <mergeCell ref="D2:D3"/>
    <mergeCell ref="E2:E3"/>
    <mergeCell ref="A1:B1"/>
    <mergeCell ref="M2:M3"/>
    <mergeCell ref="N2:N3"/>
    <mergeCell ref="L2:L3"/>
    <mergeCell ref="Q2:Q3"/>
    <mergeCell ref="P2:P3"/>
    <mergeCell ref="O2:O3"/>
  </mergeCells>
  <printOptions/>
  <pageMargins left="0.3298611111111111" right="0.2902777777777778" top="0.9840277777777777" bottom="0.9840277777777777" header="0.5118055555555555" footer="0.5118055555555555"/>
  <pageSetup horizontalDpi="300" verticalDpi="3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</cp:lastModifiedBy>
  <cp:lastPrinted>2016-04-02T15:17:12Z</cp:lastPrinted>
  <dcterms:created xsi:type="dcterms:W3CDTF">2010-10-13T14:20:07Z</dcterms:created>
  <dcterms:modified xsi:type="dcterms:W3CDTF">2023-09-09T17:16:32Z</dcterms:modified>
  <cp:category/>
  <cp:version/>
  <cp:contentType/>
  <cp:contentStatus/>
</cp:coreProperties>
</file>