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<sst xmlns="http://schemas.openxmlformats.org/spreadsheetml/2006/main" count="176" uniqueCount="134">
  <si>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</si>
  <si>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</si>
  <si>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</si>
  <si>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</si>
  <si>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</si>
  <si>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</si>
  <si>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</si>
  <si>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</si>
  <si>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</si>
  <si>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</si>
  <si>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</si>
  <si>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</si>
  <si>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</si>
  <si>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</si>
  <si>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</si>
  <si>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</si>
  <si>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</si>
  <si>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</si>
  <si>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</si>
  <si>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</si>
  <si>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</si>
  <si>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</si>
  <si>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</si>
  <si>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</si>
  <si>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</si>
  <si>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</si>
  <si>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</si>
  <si>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</si>
  <si>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</si>
  <si>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</si>
  <si>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</si>
  <si>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</si>
  <si>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</si>
  <si>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</si>
  <si>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</si>
  <si>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</si>
  <si>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</si>
  <si>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</si>
  <si>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</si>
  <si>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</si>
  <si>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</si>
  <si>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</si>
  <si>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</si>
  <si>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</si>
  <si>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</si>
  <si>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</si>
  <si>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</si>
  <si>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</si>
  <si>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</si>
  <si>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Uhlířová Zuzana</t>
  </si>
  <si>
    <t>Butal Jaroslav ml.</t>
  </si>
  <si>
    <t>Průměr kvalif.</t>
  </si>
  <si>
    <t>Průměr kv.+sem.</t>
  </si>
  <si>
    <t>B</t>
  </si>
  <si>
    <t>A</t>
  </si>
  <si>
    <t>C</t>
  </si>
  <si>
    <t>Uhlíř Jirka ml.</t>
  </si>
  <si>
    <t>Průměr pro hand.</t>
  </si>
  <si>
    <t>Handicap</t>
  </si>
  <si>
    <t>Heřmánek Jiří</t>
  </si>
  <si>
    <t xml:space="preserve">Butal Jaroslav </t>
  </si>
  <si>
    <t>Částka v měšci</t>
  </si>
  <si>
    <t xml:space="preserve">2.turnaj </t>
  </si>
  <si>
    <t>4.turnaj</t>
  </si>
  <si>
    <t>5.turnaj</t>
  </si>
  <si>
    <t>Losování</t>
  </si>
  <si>
    <t>Čikeš Milan</t>
  </si>
  <si>
    <t>Doležal Jirka</t>
  </si>
  <si>
    <t>Mareš Michal</t>
  </si>
  <si>
    <t>Sova Petr ml.</t>
  </si>
  <si>
    <t>zbytek</t>
  </si>
  <si>
    <t>Trča Pavel</t>
  </si>
  <si>
    <t>Krch Míra</t>
  </si>
  <si>
    <t xml:space="preserve">4.turnaj </t>
  </si>
  <si>
    <t xml:space="preserve">5.turnaj </t>
  </si>
  <si>
    <t>Frýbort Ota</t>
  </si>
  <si>
    <t>Frýbortová Marie</t>
  </si>
  <si>
    <t>Zbývá</t>
  </si>
  <si>
    <t>Pisinger Míra</t>
  </si>
  <si>
    <t>Štumpa Zdeněk</t>
  </si>
  <si>
    <t>Marešová Katka</t>
  </si>
  <si>
    <t>Glézlová Šárka</t>
  </si>
  <si>
    <t>Štoudek Karel</t>
  </si>
  <si>
    <t>Charvát Bohumil</t>
  </si>
  <si>
    <t xml:space="preserve">Sova Petr  </t>
  </si>
  <si>
    <t>Sovová Ivana</t>
  </si>
  <si>
    <t xml:space="preserve">3.turnaj </t>
  </si>
  <si>
    <t>Dušan Jelínek</t>
  </si>
  <si>
    <t>Mikuláštík Michal</t>
  </si>
  <si>
    <t>Čabák Míra</t>
  </si>
  <si>
    <t>Manz Lukáš</t>
  </si>
  <si>
    <t>Pitrák Jindra</t>
  </si>
  <si>
    <t>Hroch Pavel</t>
  </si>
  <si>
    <t>Kuntošová Tereza</t>
  </si>
  <si>
    <t>Procházka Lukáš</t>
  </si>
  <si>
    <t>Květinská Lucka</t>
  </si>
  <si>
    <t>Mašek Petr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</si>
  <si>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</si>
  <si>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</si>
  <si>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</si>
  <si>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</si>
  <si>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</si>
  <si>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</si>
  <si>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</si>
  <si>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</si>
  <si>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</si>
  <si>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</si>
  <si>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</si>
  <si>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</si>
  <si>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</si>
  <si>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</si>
  <si>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</si>
  <si>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</si>
  <si>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</si>
  <si>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</si>
  <si>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</si>
  <si>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</si>
  <si>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</si>
  <si>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</si>
  <si>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</si>
  <si>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</si>
  <si>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Čermák Fanda</t>
  </si>
  <si>
    <t>Hajný Michal</t>
  </si>
  <si>
    <t>Vaniš Jakub</t>
  </si>
  <si>
    <t>Tománek Olin</t>
  </si>
  <si>
    <t>Uhlíř Jirka</t>
  </si>
  <si>
    <t>Šteker Josef</t>
  </si>
  <si>
    <t>Švarcová Barbora</t>
  </si>
  <si>
    <t>Drtina David</t>
  </si>
  <si>
    <t>Kyral Jarmil</t>
  </si>
  <si>
    <t>Cabadaj Ctibor</t>
  </si>
  <si>
    <t>Klimeš</t>
  </si>
  <si>
    <t>Jakubčík Josef</t>
  </si>
  <si>
    <t>Turnaj 11.3.2020                       Žižkův pohár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</si>
</sst>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6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medium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Border="1" applyAlignment="1" applyProtection="1">
      <alignment horizontal="center" vertical="center"/>
      <protection hidden="1"/>
    </xf>
    <xf numFmtId="0" fontId="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 applyProtection="1">
      <alignment horizontal="center" vertical="center" textRotation="90"/>
      <protection hidden="1"/>
    </xf>
    <xf numFmtId="0" fontId="4" fillId="0" borderId="0" xfId="20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4" xfId="20" applyFont="1" applyFill="1" applyBorder="1" applyAlignment="1" applyProtection="1">
      <alignment horizontal="center" vertical="center"/>
      <protection hidden="1"/>
    </xf>
    <xf numFmtId="164" fontId="8" fillId="0" borderId="1" xfId="20" applyNumberFormat="1" applyFont="1" applyFill="1" applyBorder="1" applyAlignment="1" applyProtection="1">
      <alignment vertical="center" wrapText="1"/>
      <protection hidden="1"/>
    </xf>
    <xf numFmtId="164" fontId="8" fillId="0" borderId="4" xfId="20" applyNumberFormat="1" applyFont="1" applyFill="1" applyBorder="1" applyAlignment="1" applyProtection="1">
      <alignment vertical="center" wrapText="1"/>
      <protection hidden="1"/>
    </xf>
    <xf numFmtId="164" fontId="0" fillId="0" borderId="1" xfId="20" applyNumberFormat="1" applyFont="1" applyFill="1" applyBorder="1" applyAlignment="1" applyProtection="1">
      <alignment vertical="center" wrapText="1"/>
      <protection hidden="1"/>
    </xf>
    <xf numFmtId="164" fontId="0" fillId="0" borderId="4" xfId="20" applyNumberFormat="1" applyFont="1" applyFill="1" applyBorder="1" applyAlignment="1" applyProtection="1">
      <alignment vertical="center" wrapText="1"/>
      <protection hidden="1"/>
    </xf>
    <xf numFmtId="164" fontId="8" fillId="0" borderId="5" xfId="20" applyNumberFormat="1" applyFont="1" applyFill="1" applyBorder="1" applyAlignment="1" applyProtection="1">
      <alignment vertical="center" wrapText="1"/>
      <protection hidden="1"/>
    </xf>
    <xf numFmtId="164" fontId="8" fillId="0" borderId="6" xfId="20" applyNumberFormat="1" applyFont="1" applyFill="1" applyBorder="1" applyAlignment="1" applyProtection="1">
      <alignment vertical="center" wrapText="1"/>
      <protection hidden="1"/>
    </xf>
    <xf numFmtId="164" fontId="8" fillId="0" borderId="7" xfId="20" applyNumberFormat="1" applyFont="1" applyFill="1" applyBorder="1" applyAlignment="1" applyProtection="1">
      <alignment vertical="center" wrapText="1"/>
      <protection hidden="1"/>
    </xf>
    <xf numFmtId="164" fontId="8" fillId="0" borderId="8" xfId="20" applyNumberFormat="1" applyFont="1" applyFill="1" applyBorder="1" applyAlignment="1" applyProtection="1">
      <alignment vertical="center" wrapText="1"/>
      <protection hidden="1"/>
    </xf>
    <xf numFmtId="164" fontId="8" fillId="0" borderId="9" xfId="20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0" applyNumberFormat="1" applyFont="1" applyFill="1" applyBorder="1" applyAlignment="1" applyProtection="1">
      <alignment vertical="center" wrapText="1"/>
      <protection hidden="1"/>
    </xf>
    <xf numFmtId="164" fontId="8" fillId="0" borderId="14" xfId="20" applyNumberFormat="1" applyFont="1" applyFill="1" applyBorder="1" applyAlignment="1" applyProtection="1">
      <alignment vertical="center" wrapText="1"/>
      <protection hidden="1"/>
    </xf>
    <xf numFmtId="164" fontId="8" fillId="0" borderId="12" xfId="20" applyNumberFormat="1" applyFont="1" applyFill="1" applyBorder="1" applyAlignment="1" applyProtection="1">
      <alignment vertical="center" wrapText="1"/>
      <protection hidden="1"/>
    </xf>
    <xf numFmtId="164" fontId="0" fillId="0" borderId="15" xfId="20" applyNumberFormat="1" applyFont="1" applyFill="1" applyBorder="1" applyAlignment="1" applyProtection="1">
      <alignment vertical="center" wrapText="1"/>
      <protection hidden="1"/>
    </xf>
    <xf numFmtId="164" fontId="3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0" applyFont="1" applyFill="1" applyBorder="1" applyAlignment="1" applyProtection="1">
      <alignment horizontal="center" vertical="center" wrapText="1"/>
      <protection hidden="1"/>
    </xf>
    <xf numFmtId="0" fontId="8" fillId="0" borderId="13" xfId="20" applyFont="1" applyFill="1" applyBorder="1" applyAlignment="1" applyProtection="1">
      <alignment horizontal="center" vertical="center" wrapText="1"/>
      <protection hidden="1"/>
    </xf>
    <xf numFmtId="164" fontId="8" fillId="0" borderId="15" xfId="20" applyNumberFormat="1" applyFont="1" applyFill="1" applyBorder="1" applyAlignment="1" applyProtection="1">
      <alignment vertical="center" wrapText="1"/>
      <protection hidden="1"/>
    </xf>
    <xf numFmtId="164" fontId="6" fillId="0" borderId="1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0" applyNumberFormat="1" applyFont="1" applyFill="1" applyBorder="1" applyAlignment="1" applyProtection="1">
      <alignment vertical="center" wrapText="1"/>
      <protection hidden="1"/>
    </xf>
    <xf numFmtId="164" fontId="8" fillId="0" borderId="18" xfId="20" applyNumberFormat="1" applyFont="1" applyFill="1" applyBorder="1" applyAlignment="1" applyProtection="1">
      <alignment vertical="center" wrapText="1"/>
      <protection hidden="1"/>
    </xf>
    <xf numFmtId="164" fontId="6" fillId="0" borderId="19" xfId="20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0" applyNumberFormat="1" applyFont="1" applyFill="1" applyBorder="1" applyAlignment="1" applyProtection="1">
      <alignment vertical="center" wrapText="1"/>
      <protection hidden="1"/>
    </xf>
    <xf numFmtId="164" fontId="0" fillId="0" borderId="12" xfId="20" applyNumberFormat="1" applyFont="1" applyFill="1" applyBorder="1" applyAlignment="1" applyProtection="1">
      <alignment vertical="center" wrapText="1"/>
      <protection hidden="1"/>
    </xf>
    <xf numFmtId="0" fontId="8" fillId="0" borderId="20" xfId="20" applyFont="1" applyFill="1" applyBorder="1" applyAlignment="1" applyProtection="1">
      <alignment horizontal="center" vertical="center" wrapText="1"/>
      <protection hidden="1"/>
    </xf>
    <xf numFmtId="0" fontId="8" fillId="0" borderId="20" xfId="20" applyFont="1" applyFill="1" applyBorder="1" applyAlignment="1" applyProtection="1">
      <alignment horizontal="center" vertical="center" wrapText="1"/>
      <protection hidden="1"/>
    </xf>
    <xf numFmtId="164" fontId="6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20" applyNumberFormat="1" applyFont="1" applyFill="1" applyBorder="1" applyAlignment="1" applyProtection="1">
      <alignment vertical="center" wrapText="1"/>
      <protection hidden="1"/>
    </xf>
    <xf numFmtId="164" fontId="8" fillId="0" borderId="22" xfId="20" applyNumberFormat="1" applyFont="1" applyFill="1" applyBorder="1" applyAlignment="1" applyProtection="1">
      <alignment vertical="center" wrapText="1"/>
      <protection hidden="1"/>
    </xf>
    <xf numFmtId="164" fontId="8" fillId="0" borderId="21" xfId="20" applyNumberFormat="1" applyFont="1" applyFill="1" applyBorder="1" applyAlignment="1" applyProtection="1">
      <alignment vertical="center" wrapText="1"/>
      <protection hidden="1"/>
    </xf>
    <xf numFmtId="164" fontId="8" fillId="0" borderId="23" xfId="20" applyNumberFormat="1" applyFont="1" applyFill="1" applyBorder="1" applyAlignment="1" applyProtection="1">
      <alignment vertical="center" wrapText="1"/>
      <protection hidden="1"/>
    </xf>
    <xf numFmtId="164" fontId="6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164" fontId="0" fillId="0" borderId="18" xfId="20" applyNumberFormat="1" applyFont="1" applyFill="1" applyBorder="1" applyAlignment="1" applyProtection="1">
      <alignment vertical="center" wrapText="1"/>
      <protection hidden="1"/>
    </xf>
    <xf numFmtId="164" fontId="0" fillId="0" borderId="5" xfId="20" applyNumberFormat="1" applyFont="1" applyFill="1" applyBorder="1" applyAlignment="1" applyProtection="1">
      <alignment vertical="center" wrapText="1"/>
      <protection hidden="1"/>
    </xf>
    <xf numFmtId="164" fontId="0" fillId="0" borderId="6" xfId="20" applyNumberFormat="1" applyFont="1" applyFill="1" applyBorder="1" applyAlignment="1" applyProtection="1">
      <alignment vertical="center" wrapText="1"/>
      <protection hidden="1"/>
    </xf>
    <xf numFmtId="164" fontId="3" fillId="0" borderId="19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0" applyFont="1" applyFill="1" applyBorder="1" applyAlignment="1" applyProtection="1">
      <alignment horizontal="center" vertical="center" wrapText="1"/>
      <protection hidden="1"/>
    </xf>
    <xf numFmtId="164" fontId="6" fillId="0" borderId="27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0" applyNumberFormat="1" applyFont="1" applyFill="1" applyBorder="1" applyAlignment="1" applyProtection="1">
      <alignment vertical="center" wrapText="1"/>
      <protection hidden="1"/>
    </xf>
    <xf numFmtId="164" fontId="8" fillId="0" borderId="27" xfId="20" applyNumberFormat="1" applyFont="1" applyFill="1" applyBorder="1" applyAlignment="1" applyProtection="1">
      <alignment vertical="center" wrapText="1"/>
      <protection hidden="1"/>
    </xf>
    <xf numFmtId="164" fontId="8" fillId="0" borderId="28" xfId="20" applyNumberFormat="1" applyFont="1" applyFill="1" applyBorder="1" applyAlignment="1" applyProtection="1">
      <alignment vertical="center" wrapText="1"/>
      <protection hidden="1"/>
    </xf>
    <xf numFmtId="0" fontId="7" fillId="3" borderId="11" xfId="20" applyFont="1" applyFill="1" applyBorder="1" applyAlignment="1" applyProtection="1">
      <alignment horizontal="center" vertical="center"/>
      <protection hidden="1"/>
    </xf>
    <xf numFmtId="164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0" applyNumberFormat="1" applyFont="1" applyFill="1" applyBorder="1" applyAlignment="1" applyProtection="1">
      <alignment vertical="center" wrapText="1"/>
      <protection hidden="1"/>
    </xf>
    <xf numFmtId="164" fontId="6" fillId="0" borderId="32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0" applyNumberFormat="1" applyFont="1" applyFill="1" applyBorder="1" applyAlignment="1" applyProtection="1">
      <alignment vertical="center" wrapText="1"/>
      <protection hidden="1"/>
    </xf>
    <xf numFmtId="164" fontId="8" fillId="0" borderId="32" xfId="20" applyNumberFormat="1" applyFont="1" applyFill="1" applyBorder="1" applyAlignment="1" applyProtection="1">
      <alignment vertical="center" wrapText="1"/>
      <protection hidden="1"/>
    </xf>
    <xf numFmtId="164" fontId="8" fillId="0" borderId="35" xfId="20" applyNumberFormat="1" applyFont="1" applyFill="1" applyBorder="1" applyAlignment="1" applyProtection="1">
      <alignment vertical="center" wrapText="1"/>
      <protection hidden="1"/>
    </xf>
    <xf numFmtId="0" fontId="7" fillId="4" borderId="11" xfId="20" applyFont="1" applyFill="1" applyBorder="1" applyAlignment="1" applyProtection="1">
      <alignment horizontal="center" vertical="center"/>
      <protection hidden="1"/>
    </xf>
    <xf numFmtId="0" fontId="7" fillId="5" borderId="24" xfId="20" applyFont="1" applyFill="1" applyBorder="1" applyAlignment="1" applyProtection="1">
      <alignment horizontal="center" vertical="center"/>
      <protection hidden="1"/>
    </xf>
    <xf numFmtId="164" fontId="6" fillId="0" borderId="36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0" applyNumberFormat="1" applyFont="1" applyFill="1" applyBorder="1" applyAlignment="1" applyProtection="1">
      <alignment vertical="center" wrapText="1"/>
      <protection hidden="1"/>
    </xf>
    <xf numFmtId="164" fontId="8" fillId="0" borderId="36" xfId="20" applyNumberFormat="1" applyFont="1" applyFill="1" applyBorder="1" applyAlignment="1" applyProtection="1">
      <alignment vertical="center" wrapText="1"/>
      <protection hidden="1"/>
    </xf>
    <xf numFmtId="164" fontId="8" fillId="0" borderId="37" xfId="20" applyNumberFormat="1" applyFont="1" applyFill="1" applyBorder="1" applyAlignment="1" applyProtection="1">
      <alignment vertical="center" wrapText="1"/>
      <protection hidden="1"/>
    </xf>
    <xf numFmtId="164" fontId="8" fillId="0" borderId="39" xfId="20" applyNumberFormat="1" applyFont="1" applyFill="1" applyBorder="1" applyAlignment="1" applyProtection="1">
      <alignment vertical="center" wrapText="1"/>
      <protection hidden="1"/>
    </xf>
    <xf numFmtId="164" fontId="8" fillId="0" borderId="40" xfId="20" applyNumberFormat="1" applyFont="1" applyFill="1" applyBorder="1" applyAlignment="1" applyProtection="1">
      <alignment vertical="center" wrapText="1"/>
      <protection hidden="1"/>
    </xf>
    <xf numFmtId="164" fontId="8" fillId="0" borderId="41" xfId="20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4" fillId="0" borderId="45" xfId="2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64" fontId="6" fillId="0" borderId="15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4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1" fontId="8" fillId="0" borderId="12" xfId="20" applyNumberFormat="1" applyFont="1" applyFill="1" applyBorder="1" applyAlignment="1" applyProtection="1">
      <alignment vertical="center" wrapText="1"/>
      <protection hidden="1"/>
    </xf>
    <xf numFmtId="1" fontId="8" fillId="0" borderId="28" xfId="20" applyNumberFormat="1" applyFont="1" applyFill="1" applyBorder="1" applyAlignment="1" applyProtection="1">
      <alignment vertical="center" wrapText="1"/>
      <protection hidden="1"/>
    </xf>
    <xf numFmtId="1" fontId="8" fillId="0" borderId="21" xfId="20" applyNumberFormat="1" applyFont="1" applyFill="1" applyBorder="1" applyAlignment="1" applyProtection="1">
      <alignment vertical="center" wrapText="1"/>
      <protection hidden="1"/>
    </xf>
    <xf numFmtId="1" fontId="8" fillId="0" borderId="30" xfId="20" applyNumberFormat="1" applyFont="1" applyFill="1" applyBorder="1" applyAlignment="1" applyProtection="1">
      <alignment vertical="center" wrapText="1"/>
      <protection hidden="1"/>
    </xf>
    <xf numFmtId="1" fontId="8" fillId="0" borderId="33" xfId="20" applyNumberFormat="1" applyFont="1" applyFill="1" applyBorder="1" applyAlignment="1" applyProtection="1">
      <alignment vertical="center" wrapText="1"/>
      <protection hidden="1"/>
    </xf>
    <xf numFmtId="1" fontId="8" fillId="0" borderId="53" xfId="20" applyNumberFormat="1" applyFont="1" applyFill="1" applyBorder="1" applyAlignment="1" applyProtection="1">
      <alignment vertical="center" wrapText="1"/>
      <protection hidden="1"/>
    </xf>
    <xf numFmtId="1" fontId="8" fillId="0" borderId="37" xfId="20" applyNumberFormat="1" applyFont="1" applyFill="1" applyBorder="1" applyAlignment="1" applyProtection="1">
      <alignment vertical="center" wrapText="1"/>
      <protection hidden="1"/>
    </xf>
    <xf numFmtId="1" fontId="8" fillId="0" borderId="16" xfId="20" applyNumberFormat="1" applyFont="1" applyFill="1" applyBorder="1" applyAlignment="1" applyProtection="1">
      <alignment vertical="center" wrapText="1"/>
      <protection hidden="1"/>
    </xf>
    <xf numFmtId="1" fontId="15" fillId="0" borderId="13" xfId="20" applyNumberFormat="1" applyFont="1" applyFill="1" applyBorder="1" applyAlignment="1" applyProtection="1">
      <alignment vertical="center" wrapText="1"/>
      <protection hidden="1"/>
    </xf>
    <xf numFmtId="1" fontId="15" fillId="0" borderId="20" xfId="20" applyNumberFormat="1" applyFont="1" applyFill="1" applyBorder="1" applyAlignment="1" applyProtection="1">
      <alignment vertical="center" wrapText="1"/>
      <protection hidden="1"/>
    </xf>
    <xf numFmtId="0" fontId="8" fillId="0" borderId="54" xfId="20" applyFont="1" applyFill="1" applyBorder="1" applyAlignment="1" applyProtection="1">
      <alignment horizontal="center" vertical="center" wrapText="1"/>
      <protection hidden="1"/>
    </xf>
    <xf numFmtId="0" fontId="8" fillId="0" borderId="54" xfId="20" applyFont="1" applyFill="1" applyBorder="1" applyAlignment="1" applyProtection="1">
      <alignment horizontal="center" vertical="center" wrapText="1"/>
      <protection hidden="1"/>
    </xf>
    <xf numFmtId="2" fontId="8" fillId="0" borderId="55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56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48" xfId="20" applyNumberFormat="1" applyFont="1" applyFill="1" applyBorder="1" applyAlignment="1" applyProtection="1">
      <alignment horizontal="center" vertical="center" wrapText="1"/>
      <protection hidden="1"/>
    </xf>
    <xf numFmtId="1" fontId="13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25" xfId="2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0" applyFont="1" applyFill="1" applyBorder="1" applyAlignment="1" applyProtection="1">
      <alignment horizontal="center" vertical="center"/>
      <protection hidden="1"/>
    </xf>
    <xf numFmtId="0" fontId="7" fillId="5" borderId="11" xfId="20" applyFont="1" applyFill="1" applyBorder="1" applyAlignment="1" applyProtection="1">
      <alignment horizontal="center" vertical="center"/>
      <protection hidden="1"/>
    </xf>
    <xf numFmtId="0" fontId="7" fillId="4" borderId="19" xfId="20" applyFont="1" applyFill="1" applyBorder="1" applyAlignment="1" applyProtection="1">
      <alignment horizontal="center" vertical="center"/>
      <protection hidden="1"/>
    </xf>
    <xf numFmtId="0" fontId="7" fillId="4" borderId="24" xfId="20" applyFont="1" applyFill="1" applyBorder="1" applyAlignment="1" applyProtection="1">
      <alignment horizontal="center" vertical="center"/>
      <protection hidden="1"/>
    </xf>
    <xf numFmtId="164" fontId="8" fillId="0" borderId="57" xfId="20" applyNumberFormat="1" applyFont="1" applyFill="1" applyBorder="1" applyAlignment="1" applyProtection="1">
      <alignment vertical="center" wrapText="1"/>
      <protection hidden="1"/>
    </xf>
    <xf numFmtId="164" fontId="8" fillId="0" borderId="58" xfId="20" applyNumberFormat="1" applyFont="1" applyFill="1" applyBorder="1" applyAlignment="1" applyProtection="1">
      <alignment vertical="center" wrapText="1"/>
      <protection hidden="1"/>
    </xf>
    <xf numFmtId="164" fontId="6" fillId="0" borderId="59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61" xfId="20" applyNumberFormat="1" applyFont="1" applyFill="1" applyBorder="1" applyAlignment="1" applyProtection="1">
      <alignment vertical="center" wrapText="1"/>
      <protection hidden="1"/>
    </xf>
    <xf numFmtId="164" fontId="6" fillId="0" borderId="62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63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64" xfId="20" applyNumberFormat="1" applyFont="1" applyFill="1" applyBorder="1" applyAlignment="1" applyProtection="1">
      <alignment vertical="center" wrapText="1"/>
      <protection hidden="1"/>
    </xf>
    <xf numFmtId="164" fontId="8" fillId="0" borderId="65" xfId="20" applyNumberFormat="1" applyFont="1" applyFill="1" applyBorder="1" applyAlignment="1" applyProtection="1">
      <alignment vertical="center" wrapText="1"/>
      <protection hidden="1"/>
    </xf>
    <xf numFmtId="1" fontId="8" fillId="0" borderId="66" xfId="20" applyNumberFormat="1" applyFont="1" applyFill="1" applyBorder="1" applyAlignment="1" applyProtection="1">
      <alignment vertical="center" wrapText="1"/>
      <protection hidden="1"/>
    </xf>
    <xf numFmtId="164" fontId="8" fillId="0" borderId="67" xfId="20" applyNumberFormat="1" applyFont="1" applyFill="1" applyBorder="1" applyAlignment="1" applyProtection="1">
      <alignment vertical="center" wrapText="1"/>
      <protection hidden="1"/>
    </xf>
    <xf numFmtId="2" fontId="8" fillId="0" borderId="56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0" applyFont="1" applyFill="1" applyBorder="1" applyAlignment="1" applyProtection="1">
      <alignment horizontal="center" vertical="center" wrapText="1"/>
      <protection hidden="1"/>
    </xf>
    <xf numFmtId="164" fontId="8" fillId="0" borderId="68" xfId="20" applyNumberFormat="1" applyFont="1" applyFill="1" applyBorder="1" applyAlignment="1" applyProtection="1">
      <alignment vertical="center" wrapText="1"/>
      <protection hidden="1"/>
    </xf>
    <xf numFmtId="164" fontId="6" fillId="0" borderId="69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52" xfId="20" applyFont="1" applyFill="1" applyBorder="1" applyAlignment="1" applyProtection="1">
      <alignment horizontal="center" vertical="center" wrapText="1"/>
      <protection hidden="1"/>
    </xf>
    <xf numFmtId="2" fontId="8" fillId="0" borderId="70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63" xfId="20" applyNumberFormat="1" applyFont="1" applyFill="1" applyBorder="1" applyAlignment="1" applyProtection="1">
      <alignment horizontal="center" vertical="center" wrapText="1"/>
      <protection hidden="1"/>
    </xf>
    <xf numFmtId="164" fontId="0" fillId="0" borderId="50" xfId="20" applyNumberFormat="1" applyFont="1" applyFill="1" applyBorder="1" applyAlignment="1" applyProtection="1">
      <alignment vertical="center" wrapText="1"/>
      <protection hidden="1"/>
    </xf>
    <xf numFmtId="164" fontId="0" fillId="0" borderId="32" xfId="20" applyNumberFormat="1" applyFont="1" applyFill="1" applyBorder="1" applyAlignment="1" applyProtection="1">
      <alignment vertical="center" wrapText="1"/>
      <protection hidden="1"/>
    </xf>
    <xf numFmtId="164" fontId="0" fillId="0" borderId="61" xfId="20" applyNumberFormat="1" applyFont="1" applyFill="1" applyBorder="1" applyAlignment="1" applyProtection="1">
      <alignment vertical="center" wrapText="1"/>
      <protection hidden="1"/>
    </xf>
    <xf numFmtId="164" fontId="3" fillId="0" borderId="62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20" applyFont="1" applyFill="1" applyBorder="1" applyAlignment="1" applyProtection="1">
      <alignment horizontal="center" vertical="center" wrapText="1"/>
      <protection hidden="1"/>
    </xf>
    <xf numFmtId="2" fontId="8" fillId="0" borderId="48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50" xfId="20" applyNumberFormat="1" applyFont="1" applyFill="1" applyBorder="1" applyAlignment="1" applyProtection="1">
      <alignment vertical="center" wrapText="1"/>
      <protection hidden="1"/>
    </xf>
    <xf numFmtId="0" fontId="13" fillId="0" borderId="54" xfId="2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2" fillId="0" borderId="13" xfId="20" applyFont="1" applyFill="1" applyBorder="1" applyAlignment="1" applyProtection="1">
      <alignment vertical="center"/>
      <protection hidden="1"/>
    </xf>
    <xf numFmtId="0" fontId="12" fillId="0" borderId="26" xfId="20" applyFont="1" applyFill="1" applyBorder="1" applyAlignment="1" applyProtection="1">
      <alignment vertical="center"/>
      <protection hidden="1"/>
    </xf>
    <xf numFmtId="0" fontId="12" fillId="0" borderId="20" xfId="20" applyFont="1" applyFill="1" applyBorder="1" applyAlignment="1" applyProtection="1">
      <alignment vertical="center"/>
      <protection hidden="1"/>
    </xf>
    <xf numFmtId="0" fontId="12" fillId="0" borderId="25" xfId="20" applyFont="1" applyFill="1" applyBorder="1" applyAlignment="1" applyProtection="1">
      <alignment vertical="center"/>
      <protection hidden="1"/>
    </xf>
    <xf numFmtId="0" fontId="12" fillId="0" borderId="54" xfId="20" applyFont="1" applyFill="1" applyBorder="1" applyAlignment="1" applyProtection="1">
      <alignment vertical="center"/>
      <protection hidden="1"/>
    </xf>
    <xf numFmtId="0" fontId="12" fillId="0" borderId="52" xfId="20" applyFont="1" applyFill="1" applyBorder="1" applyAlignment="1" applyProtection="1">
      <alignment vertical="center"/>
      <protection hidden="1"/>
    </xf>
    <xf numFmtId="0" fontId="12" fillId="0" borderId="71" xfId="20" applyFont="1" applyFill="1" applyBorder="1" applyAlignment="1" applyProtection="1">
      <alignment vertical="center"/>
      <protection hidden="1"/>
    </xf>
    <xf numFmtId="0" fontId="7" fillId="5" borderId="69" xfId="20" applyFont="1" applyFill="1" applyBorder="1" applyAlignment="1" applyProtection="1">
      <alignment horizontal="center" vertical="center"/>
      <protection hidden="1"/>
    </xf>
    <xf numFmtId="0" fontId="7" fillId="3" borderId="72" xfId="20" applyFont="1" applyFill="1" applyBorder="1" applyAlignment="1" applyProtection="1">
      <alignment horizontal="center" vertical="center"/>
      <protection hidden="1"/>
    </xf>
    <xf numFmtId="2" fontId="8" fillId="0" borderId="73" xfId="20" applyNumberFormat="1" applyFont="1" applyFill="1" applyBorder="1" applyAlignment="1" applyProtection="1">
      <alignment horizontal="center" vertical="center" wrapText="1"/>
      <protection hidden="1"/>
    </xf>
    <xf numFmtId="0" fontId="7" fillId="5" borderId="72" xfId="20" applyFont="1" applyFill="1" applyBorder="1" applyAlignment="1" applyProtection="1">
      <alignment horizontal="center" vertical="center"/>
      <protection hidden="1"/>
    </xf>
    <xf numFmtId="164" fontId="8" fillId="0" borderId="74" xfId="20" applyNumberFormat="1" applyFont="1" applyFill="1" applyBorder="1" applyAlignment="1" applyProtection="1">
      <alignment vertical="center" wrapText="1"/>
      <protection hidden="1"/>
    </xf>
    <xf numFmtId="164" fontId="8" fillId="0" borderId="75" xfId="20" applyNumberFormat="1" applyFont="1" applyFill="1" applyBorder="1" applyAlignment="1" applyProtection="1">
      <alignment vertical="center" wrapText="1"/>
      <protection hidden="1"/>
    </xf>
    <xf numFmtId="164" fontId="8" fillId="0" borderId="76" xfId="20" applyNumberFormat="1" applyFont="1" applyFill="1" applyBorder="1" applyAlignment="1" applyProtection="1">
      <alignment vertical="center" wrapText="1"/>
      <protection hidden="1"/>
    </xf>
    <xf numFmtId="164" fontId="8" fillId="0" borderId="77" xfId="20" applyNumberFormat="1" applyFont="1" applyFill="1" applyBorder="1" applyAlignment="1" applyProtection="1">
      <alignment vertical="center" wrapText="1"/>
      <protection hidden="1"/>
    </xf>
    <xf numFmtId="164" fontId="8" fillId="0" borderId="78" xfId="20" applyNumberFormat="1" applyFont="1" applyFill="1" applyBorder="1" applyAlignment="1" applyProtection="1">
      <alignment vertical="center" wrapText="1"/>
      <protection hidden="1"/>
    </xf>
    <xf numFmtId="164" fontId="8" fillId="0" borderId="79" xfId="20" applyNumberFormat="1" applyFont="1" applyFill="1" applyBorder="1" applyAlignment="1" applyProtection="1">
      <alignment vertical="center" wrapText="1"/>
      <protection hidden="1"/>
    </xf>
    <xf numFmtId="164" fontId="8" fillId="0" borderId="80" xfId="20" applyNumberFormat="1" applyFont="1" applyFill="1" applyBorder="1" applyAlignment="1" applyProtection="1">
      <alignment vertical="center" wrapText="1"/>
      <protection hidden="1"/>
    </xf>
    <xf numFmtId="164" fontId="8" fillId="0" borderId="81" xfId="20" applyNumberFormat="1" applyFont="1" applyFill="1" applyBorder="1" applyAlignment="1" applyProtection="1">
      <alignment vertical="center" wrapText="1"/>
      <protection hidden="1"/>
    </xf>
    <xf numFmtId="164" fontId="8" fillId="0" borderId="82" xfId="20" applyNumberFormat="1" applyFont="1" applyFill="1" applyBorder="1" applyAlignment="1" applyProtection="1">
      <alignment vertical="center" wrapText="1"/>
      <protection hidden="1"/>
    </xf>
    <xf numFmtId="164" fontId="8" fillId="0" borderId="83" xfId="20" applyNumberFormat="1" applyFont="1" applyFill="1" applyBorder="1" applyAlignment="1" applyProtection="1">
      <alignment vertical="center" wrapText="1"/>
      <protection hidden="1"/>
    </xf>
    <xf numFmtId="164" fontId="0" fillId="0" borderId="74" xfId="20" applyNumberFormat="1" applyFont="1" applyFill="1" applyBorder="1" applyAlignment="1" applyProtection="1">
      <alignment vertical="center" wrapText="1"/>
      <protection hidden="1"/>
    </xf>
    <xf numFmtId="164" fontId="8" fillId="0" borderId="84" xfId="20" applyNumberFormat="1" applyFont="1" applyFill="1" applyBorder="1" applyAlignment="1" applyProtection="1">
      <alignment vertical="center" wrapText="1"/>
      <protection hidden="1"/>
    </xf>
    <xf numFmtId="1" fontId="15" fillId="0" borderId="84" xfId="20" applyNumberFormat="1" applyFont="1" applyFill="1" applyBorder="1" applyAlignment="1" applyProtection="1">
      <alignment vertical="center" wrapText="1"/>
      <protection hidden="1"/>
    </xf>
    <xf numFmtId="1" fontId="13" fillId="0" borderId="84" xfId="20" applyNumberFormat="1" applyFont="1" applyFill="1" applyBorder="1" applyAlignment="1" applyProtection="1">
      <alignment horizontal="center" vertical="center" wrapText="1"/>
      <protection hidden="1"/>
    </xf>
    <xf numFmtId="1" fontId="8" fillId="0" borderId="85" xfId="20" applyNumberFormat="1" applyFont="1" applyFill="1" applyBorder="1" applyAlignment="1" applyProtection="1">
      <alignment vertical="center" wrapText="1"/>
      <protection hidden="1"/>
    </xf>
    <xf numFmtId="164" fontId="6" fillId="0" borderId="29" xfId="2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6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87" xfId="20" applyNumberFormat="1" applyFont="1" applyFill="1" applyBorder="1" applyAlignment="1" applyProtection="1">
      <alignment vertical="center" wrapText="1"/>
      <protection hidden="1"/>
    </xf>
    <xf numFmtId="0" fontId="8" fillId="0" borderId="52" xfId="20" applyFont="1" applyFill="1" applyBorder="1" applyAlignment="1" applyProtection="1">
      <alignment horizontal="center" vertical="center" wrapText="1"/>
      <protection hidden="1"/>
    </xf>
    <xf numFmtId="0" fontId="7" fillId="4" borderId="88" xfId="20" applyFont="1" applyFill="1" applyBorder="1" applyAlignment="1" applyProtection="1">
      <alignment horizontal="center" vertical="center"/>
      <protection hidden="1"/>
    </xf>
    <xf numFmtId="0" fontId="12" fillId="0" borderId="87" xfId="20" applyFont="1" applyFill="1" applyBorder="1" applyAlignment="1" applyProtection="1">
      <alignment vertical="center"/>
      <protection hidden="1"/>
    </xf>
    <xf numFmtId="0" fontId="8" fillId="0" borderId="87" xfId="20" applyFont="1" applyFill="1" applyBorder="1" applyAlignment="1" applyProtection="1">
      <alignment horizontal="center" vertical="center" wrapText="1"/>
      <protection hidden="1"/>
    </xf>
    <xf numFmtId="0" fontId="8" fillId="0" borderId="89" xfId="20" applyFont="1" applyFill="1" applyBorder="1" applyAlignment="1" applyProtection="1">
      <alignment horizontal="center" vertical="center" wrapText="1"/>
      <protection hidden="1"/>
    </xf>
    <xf numFmtId="164" fontId="6" fillId="0" borderId="90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91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92" xfId="20" applyNumberFormat="1" applyFont="1" applyFill="1" applyBorder="1" applyAlignment="1" applyProtection="1">
      <alignment vertical="center" wrapText="1"/>
      <protection hidden="1"/>
    </xf>
    <xf numFmtId="164" fontId="8" fillId="0" borderId="93" xfId="20" applyNumberFormat="1" applyFont="1" applyFill="1" applyBorder="1" applyAlignment="1" applyProtection="1">
      <alignment vertical="center" wrapText="1"/>
      <protection hidden="1"/>
    </xf>
    <xf numFmtId="164" fontId="8" fillId="0" borderId="94" xfId="20" applyNumberFormat="1" applyFont="1" applyFill="1" applyBorder="1" applyAlignment="1" applyProtection="1">
      <alignment vertical="center" wrapText="1"/>
      <protection hidden="1"/>
    </xf>
    <xf numFmtId="1" fontId="15" fillId="0" borderId="87" xfId="20" applyNumberFormat="1" applyFont="1" applyFill="1" applyBorder="1" applyAlignment="1" applyProtection="1">
      <alignment vertical="center" wrapText="1"/>
      <protection hidden="1"/>
    </xf>
    <xf numFmtId="164" fontId="8" fillId="0" borderId="95" xfId="20" applyNumberFormat="1" applyFont="1" applyFill="1" applyBorder="1" applyAlignment="1" applyProtection="1">
      <alignment vertical="center" wrapText="1"/>
      <protection hidden="1"/>
    </xf>
    <xf numFmtId="164" fontId="8" fillId="0" borderId="96" xfId="20" applyNumberFormat="1" applyFont="1" applyFill="1" applyBorder="1" applyAlignment="1" applyProtection="1">
      <alignment vertical="center" wrapText="1"/>
      <protection hidden="1"/>
    </xf>
    <xf numFmtId="164" fontId="8" fillId="0" borderId="97" xfId="20" applyNumberFormat="1" applyFont="1" applyFill="1" applyBorder="1" applyAlignment="1" applyProtection="1">
      <alignment vertical="center" wrapText="1"/>
      <protection hidden="1"/>
    </xf>
    <xf numFmtId="164" fontId="6" fillId="0" borderId="88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98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164" fontId="6" fillId="0" borderId="9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00" xfId="20" applyNumberFormat="1" applyFont="1" applyFill="1" applyBorder="1" applyAlignment="1" applyProtection="1">
      <alignment horizontal="center" vertical="center" wrapText="1"/>
      <protection hidden="1"/>
    </xf>
    <xf numFmtId="0" fontId="12" fillId="0" borderId="101" xfId="20" applyFont="1" applyFill="1" applyBorder="1" applyAlignment="1" applyProtection="1">
      <alignment vertical="center"/>
      <protection hidden="1"/>
    </xf>
    <xf numFmtId="0" fontId="8" fillId="0" borderId="101" xfId="20" applyFont="1" applyFill="1" applyBorder="1" applyAlignment="1" applyProtection="1">
      <alignment horizontal="center" vertical="center" wrapText="1"/>
      <protection hidden="1"/>
    </xf>
    <xf numFmtId="164" fontId="6" fillId="0" borderId="102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4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20" applyNumberFormat="1" applyFont="1" applyFill="1" applyBorder="1" applyAlignment="1" applyProtection="1">
      <alignment vertical="center" wrapText="1"/>
      <protection hidden="1"/>
    </xf>
    <xf numFmtId="164" fontId="0" fillId="0" borderId="8" xfId="20" applyNumberFormat="1" applyFont="1" applyFill="1" applyBorder="1" applyAlignment="1" applyProtection="1">
      <alignment vertical="center" wrapText="1"/>
      <protection hidden="1"/>
    </xf>
    <xf numFmtId="164" fontId="3" fillId="0" borderId="24" xfId="20" applyNumberFormat="1" applyFont="1" applyFill="1" applyBorder="1" applyAlignment="1" applyProtection="1">
      <alignment horizontal="center" vertical="center" wrapText="1"/>
      <protection hidden="1"/>
    </xf>
    <xf numFmtId="164" fontId="0" fillId="0" borderId="40" xfId="20" applyNumberFormat="1" applyFont="1" applyFill="1" applyBorder="1" applyAlignment="1" applyProtection="1">
      <alignment vertical="center" wrapText="1"/>
      <protection hidden="1"/>
    </xf>
    <xf numFmtId="164" fontId="0" fillId="0" borderId="103" xfId="20" applyNumberFormat="1" applyFont="1" applyFill="1" applyBorder="1" applyAlignment="1" applyProtection="1">
      <alignment vertical="center" wrapText="1"/>
      <protection hidden="1"/>
    </xf>
    <xf numFmtId="164" fontId="3" fillId="0" borderId="104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16" xfId="20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45" xfId="20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vertical="center" wrapText="1"/>
      <protection hidden="1"/>
    </xf>
    <xf numFmtId="1" fontId="15" fillId="0" borderId="25" xfId="20" applyNumberFormat="1" applyFont="1" applyFill="1" applyBorder="1" applyAlignment="1" applyProtection="1">
      <alignment vertical="center" wrapText="1"/>
      <protection hidden="1"/>
    </xf>
    <xf numFmtId="164" fontId="8" fillId="0" borderId="54" xfId="20" applyNumberFormat="1" applyFont="1" applyFill="1" applyBorder="1" applyAlignment="1" applyProtection="1">
      <alignment vertical="center" wrapText="1"/>
      <protection hidden="1"/>
    </xf>
    <xf numFmtId="164" fontId="8" fillId="0" borderId="33" xfId="20" applyNumberFormat="1" applyFont="1" applyFill="1" applyBorder="1" applyAlignment="1" applyProtection="1">
      <alignment vertical="center" wrapText="1"/>
      <protection hidden="1"/>
    </xf>
    <xf numFmtId="1" fontId="15" fillId="0" borderId="54" xfId="20" applyNumberFormat="1" applyFont="1" applyFill="1" applyBorder="1" applyAlignment="1" applyProtection="1">
      <alignment vertical="center" wrapText="1"/>
      <protection hidden="1"/>
    </xf>
    <xf numFmtId="0" fontId="8" fillId="0" borderId="55" xfId="20" applyFont="1" applyFill="1" applyBorder="1" applyAlignment="1" applyProtection="1">
      <alignment horizontal="center" vertical="center" wrapText="1"/>
      <protection hidden="1"/>
    </xf>
    <xf numFmtId="0" fontId="8" fillId="0" borderId="60" xfId="20" applyFont="1" applyFill="1" applyBorder="1" applyAlignment="1" applyProtection="1">
      <alignment horizontal="center" vertical="center" wrapText="1"/>
      <protection hidden="1"/>
    </xf>
    <xf numFmtId="0" fontId="8" fillId="0" borderId="48" xfId="20" applyFont="1" applyFill="1" applyBorder="1" applyAlignment="1" applyProtection="1">
      <alignment horizontal="center" vertical="center" wrapText="1"/>
      <protection hidden="1"/>
    </xf>
    <xf numFmtId="0" fontId="8" fillId="0" borderId="56" xfId="20" applyFont="1" applyFill="1" applyBorder="1" applyAlignment="1" applyProtection="1">
      <alignment horizontal="center" vertical="center" wrapText="1"/>
      <protection hidden="1"/>
    </xf>
    <xf numFmtId="0" fontId="8" fillId="0" borderId="63" xfId="20" applyFont="1" applyFill="1" applyBorder="1" applyAlignment="1" applyProtection="1">
      <alignment horizontal="center" vertical="center" wrapText="1"/>
      <protection hidden="1"/>
    </xf>
    <xf numFmtId="0" fontId="8" fillId="0" borderId="55" xfId="20" applyFont="1" applyFill="1" applyBorder="1" applyAlignment="1" applyProtection="1">
      <alignment horizontal="center" vertical="center" wrapText="1"/>
      <protection hidden="1"/>
    </xf>
    <xf numFmtId="0" fontId="8" fillId="0" borderId="60" xfId="20" applyFont="1" applyFill="1" applyBorder="1" applyAlignment="1" applyProtection="1">
      <alignment horizontal="center" vertical="center" wrapText="1"/>
      <protection hidden="1"/>
    </xf>
    <xf numFmtId="0" fontId="8" fillId="0" borderId="56" xfId="20" applyFont="1" applyFill="1" applyBorder="1" applyAlignment="1" applyProtection="1">
      <alignment horizontal="center" vertical="center" wrapText="1"/>
      <protection hidden="1"/>
    </xf>
    <xf numFmtId="0" fontId="8" fillId="0" borderId="73" xfId="20" applyFont="1" applyFill="1" applyBorder="1" applyAlignment="1" applyProtection="1">
      <alignment horizontal="center" vertical="center" wrapText="1"/>
      <protection hidden="1"/>
    </xf>
    <xf numFmtId="0" fontId="8" fillId="0" borderId="70" xfId="20" applyFont="1" applyFill="1" applyBorder="1" applyAlignment="1" applyProtection="1">
      <alignment horizontal="center" vertical="center" wrapText="1"/>
      <protection hidden="1"/>
    </xf>
    <xf numFmtId="0" fontId="8" fillId="0" borderId="48" xfId="20" applyFont="1" applyFill="1" applyBorder="1" applyAlignment="1" applyProtection="1">
      <alignment horizontal="center" vertical="center" wrapText="1"/>
      <protection hidden="1"/>
    </xf>
    <xf numFmtId="0" fontId="7" fillId="4" borderId="62" xfId="20" applyFont="1" applyFill="1" applyBorder="1" applyAlignment="1" applyProtection="1">
      <alignment horizontal="center" vertical="center"/>
      <protection hidden="1"/>
    </xf>
    <xf numFmtId="0" fontId="8" fillId="0" borderId="107" xfId="20" applyFont="1" applyFill="1" applyBorder="1" applyAlignment="1" applyProtection="1">
      <alignment horizontal="center" vertical="center" wrapText="1"/>
      <protection hidden="1"/>
    </xf>
    <xf numFmtId="164" fontId="8" fillId="0" borderId="32" xfId="2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69" xfId="20" applyFont="1" applyFill="1" applyBorder="1" applyAlignment="1" applyProtection="1">
      <alignment horizontal="center" vertical="center" wrapText="1"/>
      <protection hidden="1"/>
    </xf>
    <xf numFmtId="164" fontId="8" fillId="0" borderId="55" xfId="20" applyNumberFormat="1" applyFont="1" applyFill="1" applyBorder="1" applyAlignment="1" applyProtection="1">
      <alignment vertical="center" wrapText="1"/>
      <protection hidden="1"/>
    </xf>
    <xf numFmtId="0" fontId="8" fillId="0" borderId="62" xfId="20" applyFont="1" applyFill="1" applyBorder="1" applyAlignment="1" applyProtection="1">
      <alignment horizontal="center" vertical="center" wrapText="1"/>
      <protection hidden="1"/>
    </xf>
    <xf numFmtId="0" fontId="8" fillId="0" borderId="24" xfId="20" applyFont="1" applyFill="1" applyBorder="1" applyAlignment="1" applyProtection="1">
      <alignment horizontal="center" vertical="center" wrapText="1"/>
      <protection hidden="1"/>
    </xf>
    <xf numFmtId="0" fontId="8" fillId="0" borderId="19" xfId="20" applyFont="1" applyFill="1" applyBorder="1" applyAlignment="1" applyProtection="1">
      <alignment horizontal="center" vertical="center" wrapText="1"/>
      <protection hidden="1"/>
    </xf>
    <xf numFmtId="0" fontId="8" fillId="0" borderId="24" xfId="20" applyFont="1" applyFill="1" applyBorder="1" applyAlignment="1" applyProtection="1">
      <alignment horizontal="center" vertical="center" wrapText="1"/>
      <protection hidden="1"/>
    </xf>
    <xf numFmtId="0" fontId="8" fillId="0" borderId="62" xfId="20" applyFont="1" applyFill="1" applyBorder="1" applyAlignment="1" applyProtection="1">
      <alignment horizontal="center" vertical="center" wrapText="1"/>
      <protection hidden="1"/>
    </xf>
    <xf numFmtId="164" fontId="8" fillId="0" borderId="48" xfId="20" applyNumberFormat="1" applyFont="1" applyFill="1" applyBorder="1" applyAlignment="1" applyProtection="1">
      <alignment vertical="center" wrapText="1"/>
      <protection hidden="1"/>
    </xf>
    <xf numFmtId="164" fontId="6" fillId="0" borderId="17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0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108" xfId="20" applyNumberFormat="1" applyFont="1" applyFill="1" applyBorder="1" applyAlignment="1" applyProtection="1">
      <alignment horizontal="center" vertical="center" wrapText="1"/>
      <protection hidden="1"/>
    </xf>
    <xf numFmtId="0" fontId="12" fillId="0" borderId="84" xfId="20" applyFont="1" applyFill="1" applyBorder="1" applyAlignment="1" applyProtection="1">
      <alignment vertical="center"/>
      <protection hidden="1"/>
    </xf>
    <xf numFmtId="0" fontId="8" fillId="0" borderId="84" xfId="20" applyFont="1" applyFill="1" applyBorder="1" applyAlignment="1" applyProtection="1">
      <alignment horizontal="center" vertical="center" wrapText="1"/>
      <protection hidden="1"/>
    </xf>
    <xf numFmtId="0" fontId="8" fillId="0" borderId="84" xfId="20" applyFont="1" applyFill="1" applyBorder="1" applyAlignment="1" applyProtection="1">
      <alignment horizontal="center" vertical="center" wrapText="1"/>
      <protection hidden="1"/>
    </xf>
    <xf numFmtId="164" fontId="8" fillId="0" borderId="108" xfId="20" applyNumberFormat="1" applyFont="1" applyFill="1" applyBorder="1" applyAlignment="1" applyProtection="1">
      <alignment vertical="center" wrapText="1"/>
      <protection hidden="1"/>
    </xf>
    <xf numFmtId="164" fontId="8" fillId="0" borderId="100" xfId="20" applyNumberFormat="1" applyFont="1" applyFill="1" applyBorder="1" applyAlignment="1" applyProtection="1">
      <alignment vertical="center" wrapText="1"/>
      <protection hidden="1"/>
    </xf>
    <xf numFmtId="164" fontId="8" fillId="0" borderId="102" xfId="20" applyNumberFormat="1" applyFont="1" applyFill="1" applyBorder="1" applyAlignment="1" applyProtection="1">
      <alignment vertical="center" wrapText="1"/>
      <protection hidden="1"/>
    </xf>
    <xf numFmtId="164" fontId="8" fillId="0" borderId="109" xfId="20" applyNumberFormat="1" applyFont="1" applyFill="1" applyBorder="1" applyAlignment="1" applyProtection="1">
      <alignment vertical="center" wrapText="1"/>
      <protection hidden="1"/>
    </xf>
    <xf numFmtId="164" fontId="8" fillId="0" borderId="99" xfId="20" applyNumberFormat="1" applyFont="1" applyFill="1" applyBorder="1" applyAlignment="1" applyProtection="1">
      <alignment vertical="center" wrapText="1"/>
      <protection hidden="1"/>
    </xf>
    <xf numFmtId="164" fontId="8" fillId="0" borderId="110" xfId="20" applyNumberFormat="1" applyFont="1" applyFill="1" applyBorder="1" applyAlignment="1" applyProtection="1">
      <alignment vertical="center" wrapText="1"/>
      <protection hidden="1"/>
    </xf>
    <xf numFmtId="164" fontId="6" fillId="0" borderId="72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111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111" xfId="20" applyFont="1" applyFill="1" applyBorder="1" applyAlignment="1" applyProtection="1">
      <alignment horizontal="center" vertical="center" wrapText="1"/>
      <protection hidden="1"/>
    </xf>
    <xf numFmtId="0" fontId="7" fillId="5" borderId="59" xfId="20" applyFont="1" applyFill="1" applyBorder="1" applyAlignment="1" applyProtection="1">
      <alignment horizontal="center" vertical="center"/>
      <protection hidden="1"/>
    </xf>
    <xf numFmtId="164" fontId="8" fillId="0" borderId="60" xfId="20" applyNumberFormat="1" applyFont="1" applyFill="1" applyBorder="1" applyAlignment="1" applyProtection="1">
      <alignment vertical="center" wrapText="1"/>
      <protection hidden="1"/>
    </xf>
    <xf numFmtId="1" fontId="15" fillId="0" borderId="26" xfId="20" applyNumberFormat="1" applyFont="1" applyFill="1" applyBorder="1" applyAlignment="1" applyProtection="1">
      <alignment vertical="center" wrapText="1"/>
      <protection hidden="1"/>
    </xf>
    <xf numFmtId="0" fontId="8" fillId="0" borderId="63" xfId="2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57421875" style="1" customWidth="1"/>
    <col min="2" max="2" width="24.0039062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4.710937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11" t="s">
        <v>133</v>
      </c>
      <c r="B1" s="211"/>
      <c r="C1" s="6"/>
      <c r="D1" s="6"/>
      <c r="E1" s="6"/>
      <c r="F1" s="8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5" ht="27.75" customHeight="1">
      <c r="A2" s="82" t="s">
        <v>0</v>
      </c>
      <c r="B2" s="81" t="s">
        <v>16</v>
      </c>
      <c r="C2" s="81"/>
      <c r="D2" s="207" t="s">
        <v>57</v>
      </c>
      <c r="E2" s="209" t="s">
        <v>58</v>
      </c>
      <c r="F2" s="85"/>
      <c r="G2" s="82" t="s">
        <v>18</v>
      </c>
      <c r="H2" s="85"/>
      <c r="I2" s="83"/>
      <c r="J2" s="212" t="s">
        <v>5</v>
      </c>
      <c r="K2" s="216" t="s">
        <v>19</v>
      </c>
      <c r="L2" s="222"/>
      <c r="M2" s="214" t="s">
        <v>51</v>
      </c>
      <c r="N2" s="212" t="s">
        <v>5</v>
      </c>
      <c r="O2" s="216" t="s">
        <v>20</v>
      </c>
      <c r="P2" s="217"/>
      <c r="Q2" s="220" t="s">
        <v>52</v>
      </c>
      <c r="R2" s="10"/>
      <c r="S2" s="10"/>
      <c r="T2" s="10"/>
      <c r="U2" s="10"/>
      <c r="V2" s="10"/>
      <c r="W2" s="10"/>
      <c r="X2" s="10"/>
      <c r="Y2" s="10"/>
      <c r="Z2" s="11"/>
      <c r="AA2" s="22"/>
      <c r="AB2" s="212" t="s">
        <v>5</v>
      </c>
      <c r="AC2" s="214" t="s">
        <v>46</v>
      </c>
      <c r="AD2" s="212" t="s">
        <v>47</v>
      </c>
      <c r="AF2" s="1" t="s">
        <v>48</v>
      </c>
      <c r="AI2" s="1" t="s">
        <v>61</v>
      </c>
    </row>
    <row r="3" spans="1:30" ht="12.75">
      <c r="A3" s="113"/>
      <c r="B3" s="144"/>
      <c r="C3" s="94"/>
      <c r="D3" s="208"/>
      <c r="E3" s="210"/>
      <c r="F3" s="86"/>
      <c r="G3" s="86"/>
      <c r="H3" s="86"/>
      <c r="I3" s="87"/>
      <c r="J3" s="213"/>
      <c r="K3" s="218"/>
      <c r="L3" s="223"/>
      <c r="M3" s="224"/>
      <c r="N3" s="213"/>
      <c r="O3" s="218"/>
      <c r="P3" s="219"/>
      <c r="Q3" s="221"/>
      <c r="R3" s="9"/>
      <c r="S3" s="9"/>
      <c r="T3" s="9"/>
      <c r="U3" s="9"/>
      <c r="V3" s="9"/>
      <c r="W3" s="9"/>
      <c r="X3" s="9"/>
      <c r="Y3" s="9"/>
      <c r="Z3" s="12"/>
      <c r="AA3" s="23"/>
      <c r="AB3" s="213"/>
      <c r="AC3" s="215"/>
      <c r="AD3" s="213"/>
    </row>
    <row r="4" spans="1:34" ht="15.75" customHeight="1">
      <c r="A4" s="62" t="s">
        <v>1</v>
      </c>
      <c r="B4" s="145" t="s">
        <v>56</v>
      </c>
      <c r="C4" s="31" t="s">
        <v>54</v>
      </c>
      <c r="D4" s="32">
        <v>179</v>
      </c>
      <c r="E4" s="32">
        <f>IF((180-D4)*50%&lt;0,0,ROUND((180-D4)*50%,0))</f>
        <v>1</v>
      </c>
      <c r="F4" s="88">
        <v>149</v>
      </c>
      <c r="G4" s="24">
        <v>144</v>
      </c>
      <c r="H4" s="24">
        <v>247</v>
      </c>
      <c r="I4" s="25">
        <v>178</v>
      </c>
      <c r="J4" s="26">
        <f>SUM(F4,G4,H4,I4,4*E4)</f>
        <v>722</v>
      </c>
      <c r="K4" s="27"/>
      <c r="L4" s="13"/>
      <c r="M4" s="95">
        <f aca="true" t="shared" si="0" ref="M4:M27">J4/4</f>
        <v>180.5</v>
      </c>
      <c r="N4" s="103">
        <f aca="true" t="shared" si="1" ref="N4:N27">SUM(K4,L4,M4,2*E4)</f>
        <v>182.5</v>
      </c>
      <c r="O4" s="27"/>
      <c r="P4" s="156"/>
      <c r="Q4" s="95">
        <f aca="true" t="shared" si="2" ref="Q4:Q15">(J4+N4)/7</f>
        <v>129.21428571428572</v>
      </c>
      <c r="R4" s="13"/>
      <c r="S4" s="13"/>
      <c r="T4" s="13"/>
      <c r="U4" s="13"/>
      <c r="V4" s="13"/>
      <c r="W4" s="13"/>
      <c r="X4" s="13"/>
      <c r="Y4" s="13"/>
      <c r="Z4" s="14"/>
      <c r="AA4" s="34"/>
      <c r="AB4" s="111">
        <f aca="true" t="shared" si="3" ref="AB4:AB15">SUM(O4,P4,Q4,2*E4)</f>
        <v>131.21428571428572</v>
      </c>
      <c r="AC4" s="107">
        <f aca="true" t="shared" si="4" ref="AC4:AC15">AVERAGE(F4,G4,H4,I4,K4,L4,O4,P4)</f>
        <v>179.5</v>
      </c>
      <c r="AD4" s="230">
        <v>40</v>
      </c>
      <c r="AF4" s="192">
        <f>MAX(F4:I45,K4:L27,O4:P15)</f>
        <v>247</v>
      </c>
      <c r="AH4" s="1" t="s">
        <v>62</v>
      </c>
    </row>
    <row r="5" spans="1:34" ht="15.75" customHeight="1">
      <c r="A5" s="62" t="s">
        <v>2</v>
      </c>
      <c r="B5" s="146" t="s">
        <v>89</v>
      </c>
      <c r="C5" s="56" t="s">
        <v>53</v>
      </c>
      <c r="D5" s="56">
        <v>161</v>
      </c>
      <c r="E5" s="56">
        <f>IF((180-D5)*50%&lt;0,0,ROUND((180-D5)*50%,0))</f>
        <v>10</v>
      </c>
      <c r="F5" s="89">
        <v>139</v>
      </c>
      <c r="G5" s="57">
        <v>171</v>
      </c>
      <c r="H5" s="57">
        <v>188</v>
      </c>
      <c r="I5" s="58">
        <v>159</v>
      </c>
      <c r="J5" s="26">
        <f>SUM(F5,G5,H5,I5,4*E5)</f>
        <v>697</v>
      </c>
      <c r="K5" s="27"/>
      <c r="L5" s="13"/>
      <c r="M5" s="95">
        <f t="shared" si="0"/>
        <v>174.25</v>
      </c>
      <c r="N5" s="103">
        <f t="shared" si="1"/>
        <v>194.25</v>
      </c>
      <c r="O5" s="27"/>
      <c r="P5" s="156"/>
      <c r="Q5" s="95">
        <f t="shared" si="2"/>
        <v>127.32142857142857</v>
      </c>
      <c r="R5" s="13"/>
      <c r="S5" s="13"/>
      <c r="T5" s="13"/>
      <c r="U5" s="13"/>
      <c r="V5" s="13"/>
      <c r="W5" s="13"/>
      <c r="X5" s="13"/>
      <c r="Y5" s="13"/>
      <c r="Z5" s="14"/>
      <c r="AA5" s="34"/>
      <c r="AB5" s="111">
        <f t="shared" si="3"/>
        <v>147.32142857142856</v>
      </c>
      <c r="AC5" s="108">
        <f t="shared" si="4"/>
        <v>164.25</v>
      </c>
      <c r="AD5" s="230">
        <v>38</v>
      </c>
      <c r="AF5" s="2"/>
      <c r="AH5" s="1" t="s">
        <v>86</v>
      </c>
    </row>
    <row r="6" spans="1:34" ht="15.75" customHeight="1">
      <c r="A6" s="62" t="s">
        <v>3</v>
      </c>
      <c r="B6" s="147" t="s">
        <v>122</v>
      </c>
      <c r="C6" s="43" t="s">
        <v>54</v>
      </c>
      <c r="D6" s="43">
        <v>172</v>
      </c>
      <c r="E6" s="43">
        <f>IF((180-D6)*50%&lt;0,0,ROUND((180-D6)*50%,0))</f>
        <v>4</v>
      </c>
      <c r="F6" s="90">
        <v>153</v>
      </c>
      <c r="G6" s="44">
        <v>165</v>
      </c>
      <c r="H6" s="44">
        <v>196</v>
      </c>
      <c r="I6" s="45">
        <v>167</v>
      </c>
      <c r="J6" s="26">
        <f>SUM(F6,G6,H6,I6,4*E6)</f>
        <v>697</v>
      </c>
      <c r="K6" s="59"/>
      <c r="L6" s="60"/>
      <c r="M6" s="96">
        <f t="shared" si="0"/>
        <v>174.25</v>
      </c>
      <c r="N6" s="103">
        <f t="shared" si="1"/>
        <v>182.25</v>
      </c>
      <c r="O6" s="59"/>
      <c r="P6" s="157"/>
      <c r="Q6" s="95">
        <f t="shared" si="2"/>
        <v>125.60714285714286</v>
      </c>
      <c r="R6" s="60"/>
      <c r="S6" s="60"/>
      <c r="T6" s="60"/>
      <c r="U6" s="60"/>
      <c r="V6" s="60"/>
      <c r="W6" s="60"/>
      <c r="X6" s="60"/>
      <c r="Y6" s="60"/>
      <c r="Z6" s="119"/>
      <c r="AA6" s="120"/>
      <c r="AB6" s="111">
        <f t="shared" si="3"/>
        <v>133.60714285714286</v>
      </c>
      <c r="AC6" s="121">
        <f t="shared" si="4"/>
        <v>170.25</v>
      </c>
      <c r="AD6" s="231">
        <v>37</v>
      </c>
      <c r="AF6" s="192">
        <f>MIN(F4:I45,K4:L27,O4:P15)</f>
        <v>95</v>
      </c>
      <c r="AH6" s="1" t="s">
        <v>63</v>
      </c>
    </row>
    <row r="7" spans="1:34" ht="15.75" customHeight="1">
      <c r="A7" s="62" t="s">
        <v>4</v>
      </c>
      <c r="B7" s="148" t="s">
        <v>95</v>
      </c>
      <c r="C7" s="51" t="s">
        <v>53</v>
      </c>
      <c r="D7" s="51">
        <v>162</v>
      </c>
      <c r="E7" s="51">
        <f>IF((180-D7)*50%&lt;0,0,ROUND((180-D7)*50%,0))</f>
        <v>9</v>
      </c>
      <c r="F7" s="88">
        <v>144</v>
      </c>
      <c r="G7" s="24">
        <v>167</v>
      </c>
      <c r="H7" s="24">
        <v>161</v>
      </c>
      <c r="I7" s="25">
        <v>188</v>
      </c>
      <c r="J7" s="26">
        <f>SUM(F7,G7,H7,I7,4*E7)</f>
        <v>696</v>
      </c>
      <c r="K7" s="47"/>
      <c r="L7" s="19"/>
      <c r="M7" s="97">
        <f t="shared" si="0"/>
        <v>174</v>
      </c>
      <c r="N7" s="103">
        <f t="shared" si="1"/>
        <v>192</v>
      </c>
      <c r="O7" s="47"/>
      <c r="P7" s="158"/>
      <c r="Q7" s="95">
        <f t="shared" si="2"/>
        <v>126.85714285714286</v>
      </c>
      <c r="R7" s="200"/>
      <c r="S7" s="200"/>
      <c r="T7" s="200"/>
      <c r="U7" s="200"/>
      <c r="V7" s="200"/>
      <c r="W7" s="200"/>
      <c r="X7" s="200"/>
      <c r="Y7" s="200"/>
      <c r="Z7" s="201"/>
      <c r="AA7" s="202"/>
      <c r="AB7" s="111">
        <f t="shared" si="3"/>
        <v>144.85714285714286</v>
      </c>
      <c r="AC7" s="110">
        <f t="shared" si="4"/>
        <v>165</v>
      </c>
      <c r="AD7" s="232">
        <v>36</v>
      </c>
      <c r="AH7" s="1" t="s">
        <v>64</v>
      </c>
    </row>
    <row r="8" spans="1:30" ht="15.75" customHeight="1">
      <c r="A8" s="62" t="s">
        <v>6</v>
      </c>
      <c r="B8" s="149" t="s">
        <v>93</v>
      </c>
      <c r="C8" s="105" t="s">
        <v>55</v>
      </c>
      <c r="D8" s="106">
        <v>156</v>
      </c>
      <c r="E8" s="106">
        <f>IF((180-D8)*50%&lt;0,0,ROUND((180-D8)*50%,0))</f>
        <v>12</v>
      </c>
      <c r="F8" s="91">
        <v>179</v>
      </c>
      <c r="G8" s="66">
        <v>181</v>
      </c>
      <c r="H8" s="66">
        <v>127</v>
      </c>
      <c r="I8" s="67">
        <v>156</v>
      </c>
      <c r="J8" s="26">
        <f>SUM(F8,G8,H8,I8,4*E8)</f>
        <v>691</v>
      </c>
      <c r="K8" s="37"/>
      <c r="L8" s="17"/>
      <c r="M8" s="102">
        <f t="shared" si="0"/>
        <v>172.75</v>
      </c>
      <c r="N8" s="103">
        <f t="shared" si="1"/>
        <v>196.75</v>
      </c>
      <c r="O8" s="37"/>
      <c r="P8" s="159"/>
      <c r="Q8" s="95">
        <f t="shared" si="2"/>
        <v>126.82142857142857</v>
      </c>
      <c r="R8" s="17"/>
      <c r="S8" s="17"/>
      <c r="T8" s="17"/>
      <c r="U8" s="17"/>
      <c r="V8" s="17"/>
      <c r="W8" s="17"/>
      <c r="X8" s="17"/>
      <c r="Y8" s="17"/>
      <c r="Z8" s="18"/>
      <c r="AA8" s="39"/>
      <c r="AB8" s="111">
        <f t="shared" si="3"/>
        <v>150.82142857142856</v>
      </c>
      <c r="AC8" s="109">
        <f t="shared" si="4"/>
        <v>160.75</v>
      </c>
      <c r="AD8" s="233">
        <v>35</v>
      </c>
    </row>
    <row r="9" spans="1:36" ht="15.75" customHeight="1">
      <c r="A9" s="62" t="s">
        <v>7</v>
      </c>
      <c r="B9" s="147" t="s">
        <v>88</v>
      </c>
      <c r="C9" s="43" t="s">
        <v>53</v>
      </c>
      <c r="D9" s="43">
        <v>162</v>
      </c>
      <c r="E9" s="43">
        <f>IF((180-D9)*50%&lt;0,0,ROUND((180-D9)*50%,0))</f>
        <v>9</v>
      </c>
      <c r="F9" s="90">
        <v>152</v>
      </c>
      <c r="G9" s="44">
        <v>140</v>
      </c>
      <c r="H9" s="44">
        <v>168</v>
      </c>
      <c r="I9" s="45">
        <v>188</v>
      </c>
      <c r="J9" s="26">
        <f>SUM(F9,G9,H9,I9,4*E9)</f>
        <v>684</v>
      </c>
      <c r="K9" s="68"/>
      <c r="L9" s="69"/>
      <c r="M9" s="99">
        <f t="shared" si="0"/>
        <v>171</v>
      </c>
      <c r="N9" s="103">
        <f t="shared" si="1"/>
        <v>189</v>
      </c>
      <c r="O9" s="68"/>
      <c r="P9" s="160"/>
      <c r="Q9" s="95">
        <f t="shared" si="2"/>
        <v>124.71428571428571</v>
      </c>
      <c r="R9" s="69"/>
      <c r="S9" s="69"/>
      <c r="T9" s="69"/>
      <c r="U9" s="69"/>
      <c r="V9" s="69"/>
      <c r="W9" s="69"/>
      <c r="X9" s="69"/>
      <c r="Y9" s="69"/>
      <c r="Z9" s="122"/>
      <c r="AA9" s="123"/>
      <c r="AB9" s="111">
        <f t="shared" si="3"/>
        <v>142.71428571428572</v>
      </c>
      <c r="AC9" s="124">
        <f t="shared" si="4"/>
        <v>162</v>
      </c>
      <c r="AD9" s="234">
        <v>34</v>
      </c>
      <c r="AH9" s="1" t="s">
        <v>77</v>
      </c>
      <c r="AJ9" s="173">
        <f>SUM(AJ3:AJ8)-AJ11-AJ12-AJ13-AJ14</f>
        <v>0</v>
      </c>
    </row>
    <row r="10" spans="1:36" ht="15.75" customHeight="1">
      <c r="A10" s="62" t="s">
        <v>8</v>
      </c>
      <c r="B10" s="146" t="s">
        <v>50</v>
      </c>
      <c r="C10" s="56" t="s">
        <v>55</v>
      </c>
      <c r="D10" s="56">
        <v>158</v>
      </c>
      <c r="E10" s="56">
        <f>IF((180-D10)*50%&lt;0,0,ROUND((180-D10)*50%,0))</f>
        <v>11</v>
      </c>
      <c r="F10" s="89">
        <v>159</v>
      </c>
      <c r="G10" s="57">
        <v>149</v>
      </c>
      <c r="H10" s="57">
        <v>171</v>
      </c>
      <c r="I10" s="58">
        <v>161</v>
      </c>
      <c r="J10" s="26">
        <f>SUM(F10,G10,H10,I10,4*E10)</f>
        <v>684</v>
      </c>
      <c r="K10" s="47"/>
      <c r="L10" s="19"/>
      <c r="M10" s="97">
        <f t="shared" si="0"/>
        <v>171</v>
      </c>
      <c r="N10" s="103">
        <f t="shared" si="1"/>
        <v>193</v>
      </c>
      <c r="O10" s="47"/>
      <c r="P10" s="158"/>
      <c r="Q10" s="95">
        <f t="shared" si="2"/>
        <v>125.28571428571429</v>
      </c>
      <c r="R10" s="19"/>
      <c r="S10" s="19"/>
      <c r="T10" s="19"/>
      <c r="U10" s="19"/>
      <c r="V10" s="19"/>
      <c r="W10" s="19"/>
      <c r="X10" s="19"/>
      <c r="Y10" s="19"/>
      <c r="Z10" s="20"/>
      <c r="AA10" s="50"/>
      <c r="AB10" s="111">
        <f t="shared" si="3"/>
        <v>147.28571428571428</v>
      </c>
      <c r="AC10" s="110">
        <f t="shared" si="4"/>
        <v>160</v>
      </c>
      <c r="AD10" s="232">
        <v>33</v>
      </c>
      <c r="AJ10" s="173"/>
    </row>
    <row r="11" spans="1:35" ht="15.75" customHeight="1">
      <c r="A11" s="62" t="s">
        <v>9</v>
      </c>
      <c r="B11" s="147" t="s">
        <v>87</v>
      </c>
      <c r="C11" s="43" t="s">
        <v>53</v>
      </c>
      <c r="D11" s="242">
        <v>160</v>
      </c>
      <c r="E11" s="242">
        <f>IF((180-D11)*50%&lt;0,0,ROUND((180-D11)*50%,0))</f>
        <v>10</v>
      </c>
      <c r="F11" s="92">
        <v>142</v>
      </c>
      <c r="G11" s="73">
        <v>153</v>
      </c>
      <c r="H11" s="73">
        <v>172</v>
      </c>
      <c r="I11" s="74">
        <v>173</v>
      </c>
      <c r="J11" s="26">
        <f>SUM(F11,G11,H11,I11,4*E11)</f>
        <v>680</v>
      </c>
      <c r="K11" s="59"/>
      <c r="L11" s="60"/>
      <c r="M11" s="96">
        <f t="shared" si="0"/>
        <v>170</v>
      </c>
      <c r="N11" s="103">
        <f t="shared" si="1"/>
        <v>190</v>
      </c>
      <c r="O11" s="27"/>
      <c r="P11" s="156"/>
      <c r="Q11" s="95">
        <f t="shared" si="2"/>
        <v>124.28571428571429</v>
      </c>
      <c r="R11" s="15"/>
      <c r="S11" s="15"/>
      <c r="T11" s="15"/>
      <c r="U11" s="15"/>
      <c r="V11" s="15"/>
      <c r="W11" s="15"/>
      <c r="X11" s="15"/>
      <c r="Y11" s="15"/>
      <c r="Z11" s="16"/>
      <c r="AA11" s="30"/>
      <c r="AB11" s="111">
        <f t="shared" si="3"/>
        <v>144.28571428571428</v>
      </c>
      <c r="AC11" s="108">
        <f t="shared" si="4"/>
        <v>160</v>
      </c>
      <c r="AD11" s="235">
        <v>32</v>
      </c>
      <c r="AF11" s="1" t="s">
        <v>65</v>
      </c>
      <c r="AH11" s="1" t="s">
        <v>62</v>
      </c>
      <c r="AI11" s="172">
        <v>0.3</v>
      </c>
    </row>
    <row r="12" spans="1:35" ht="15.75" customHeight="1">
      <c r="A12" s="62" t="s">
        <v>10</v>
      </c>
      <c r="B12" s="148" t="s">
        <v>79</v>
      </c>
      <c r="C12" s="133" t="s">
        <v>53</v>
      </c>
      <c r="D12" s="106">
        <v>163</v>
      </c>
      <c r="E12" s="105">
        <f>IF((180-D12)*50%&lt;0,0,ROUND((180-D12)*50%,0))</f>
        <v>9</v>
      </c>
      <c r="F12" s="93">
        <v>160</v>
      </c>
      <c r="G12" s="35">
        <v>144</v>
      </c>
      <c r="H12" s="35">
        <v>151</v>
      </c>
      <c r="I12" s="36">
        <v>179</v>
      </c>
      <c r="J12" s="26">
        <f>SUM(F12,G12,H12,I12,4*E12)</f>
        <v>670</v>
      </c>
      <c r="K12" s="75"/>
      <c r="L12" s="76"/>
      <c r="M12" s="101">
        <f t="shared" si="0"/>
        <v>167.5</v>
      </c>
      <c r="N12" s="103">
        <f t="shared" si="1"/>
        <v>185.5</v>
      </c>
      <c r="O12" s="59"/>
      <c r="P12" s="157"/>
      <c r="Q12" s="95">
        <f t="shared" si="2"/>
        <v>122.21428571428571</v>
      </c>
      <c r="R12" s="60"/>
      <c r="S12" s="60"/>
      <c r="T12" s="60"/>
      <c r="U12" s="60"/>
      <c r="V12" s="60"/>
      <c r="W12" s="60"/>
      <c r="X12" s="60"/>
      <c r="Y12" s="60"/>
      <c r="Z12" s="119"/>
      <c r="AA12" s="120"/>
      <c r="AB12" s="111">
        <f t="shared" si="3"/>
        <v>140.21428571428572</v>
      </c>
      <c r="AC12" s="121">
        <f t="shared" si="4"/>
        <v>158.5</v>
      </c>
      <c r="AD12" s="236">
        <v>31</v>
      </c>
      <c r="AH12" s="1" t="s">
        <v>86</v>
      </c>
      <c r="AI12" s="172">
        <v>0.4</v>
      </c>
    </row>
    <row r="13" spans="1:36" ht="15.75" customHeight="1">
      <c r="A13" s="62" t="s">
        <v>11</v>
      </c>
      <c r="B13" s="151" t="s">
        <v>91</v>
      </c>
      <c r="C13" s="51" t="s">
        <v>55</v>
      </c>
      <c r="D13" s="176">
        <v>155</v>
      </c>
      <c r="E13" s="176">
        <f>IF((180-D13)*50%&lt;0,0,ROUND((180-D13)*50%,0))</f>
        <v>13</v>
      </c>
      <c r="F13" s="90">
        <v>142</v>
      </c>
      <c r="G13" s="44">
        <v>164</v>
      </c>
      <c r="H13" s="44">
        <v>189</v>
      </c>
      <c r="I13" s="45">
        <v>121</v>
      </c>
      <c r="J13" s="26">
        <f>SUM(F13,G13,H13,I13,4*E13)</f>
        <v>668</v>
      </c>
      <c r="K13" s="65"/>
      <c r="L13" s="21"/>
      <c r="M13" s="98">
        <f t="shared" si="0"/>
        <v>167</v>
      </c>
      <c r="N13" s="103">
        <f t="shared" si="1"/>
        <v>193</v>
      </c>
      <c r="O13" s="65"/>
      <c r="P13" s="158"/>
      <c r="Q13" s="95">
        <f t="shared" si="2"/>
        <v>123</v>
      </c>
      <c r="R13" s="19"/>
      <c r="S13" s="19"/>
      <c r="T13" s="19"/>
      <c r="U13" s="19"/>
      <c r="V13" s="19"/>
      <c r="W13" s="19"/>
      <c r="X13" s="19"/>
      <c r="Y13" s="19"/>
      <c r="Z13" s="20"/>
      <c r="AA13" s="50"/>
      <c r="AB13" s="111">
        <f t="shared" si="3"/>
        <v>149</v>
      </c>
      <c r="AC13" s="110">
        <f t="shared" si="4"/>
        <v>154</v>
      </c>
      <c r="AD13" s="232">
        <v>30</v>
      </c>
      <c r="AH13" s="1" t="s">
        <v>73</v>
      </c>
      <c r="AI13" s="172">
        <v>0.5</v>
      </c>
      <c r="AJ13" s="198"/>
    </row>
    <row r="14" spans="1:35" ht="15.75" customHeight="1">
      <c r="A14" s="62" t="s">
        <v>12</v>
      </c>
      <c r="B14" s="149" t="s">
        <v>123</v>
      </c>
      <c r="C14" s="106" t="s">
        <v>55</v>
      </c>
      <c r="D14" s="106">
        <v>153</v>
      </c>
      <c r="E14" s="106">
        <f>IF((180-D14)*50%&lt;0,0,ROUND((180-D14)*50%,0))</f>
        <v>14</v>
      </c>
      <c r="F14" s="90">
        <v>138</v>
      </c>
      <c r="G14" s="44">
        <v>148</v>
      </c>
      <c r="H14" s="44">
        <v>145</v>
      </c>
      <c r="I14" s="45">
        <v>180</v>
      </c>
      <c r="J14" s="26">
        <f>SUM(F14,G14,H14,I14,4*E14)</f>
        <v>667</v>
      </c>
      <c r="K14" s="125"/>
      <c r="L14" s="126"/>
      <c r="M14" s="127">
        <f t="shared" si="0"/>
        <v>166.75</v>
      </c>
      <c r="N14" s="103">
        <f t="shared" si="1"/>
        <v>194.75</v>
      </c>
      <c r="O14" s="128"/>
      <c r="P14" s="161"/>
      <c r="Q14" s="95">
        <f t="shared" si="2"/>
        <v>123.10714285714286</v>
      </c>
      <c r="R14" s="17"/>
      <c r="S14" s="17"/>
      <c r="T14" s="17"/>
      <c r="U14" s="17"/>
      <c r="V14" s="17"/>
      <c r="W14" s="17"/>
      <c r="X14" s="17"/>
      <c r="Y14" s="17"/>
      <c r="Z14" s="18"/>
      <c r="AA14" s="39"/>
      <c r="AB14" s="111">
        <f t="shared" si="3"/>
        <v>151.10714285714286</v>
      </c>
      <c r="AC14" s="129">
        <f t="shared" si="4"/>
        <v>152.75</v>
      </c>
      <c r="AD14" s="237">
        <v>29</v>
      </c>
      <c r="AH14" s="1" t="s">
        <v>74</v>
      </c>
      <c r="AI14" s="1" t="s">
        <v>70</v>
      </c>
    </row>
    <row r="15" spans="1:30" ht="15.75" customHeight="1">
      <c r="A15" s="153" t="s">
        <v>13</v>
      </c>
      <c r="B15" s="195" t="s">
        <v>124</v>
      </c>
      <c r="C15" s="196" t="s">
        <v>55</v>
      </c>
      <c r="D15" s="196">
        <v>152</v>
      </c>
      <c r="E15" s="196">
        <f>IF((180-D15)*50%&lt;0,0,ROUND((180-D15)*50%,0))</f>
        <v>14</v>
      </c>
      <c r="F15" s="258">
        <v>176</v>
      </c>
      <c r="G15" s="194">
        <v>175</v>
      </c>
      <c r="H15" s="194">
        <v>98</v>
      </c>
      <c r="I15" s="197">
        <v>159</v>
      </c>
      <c r="J15" s="167">
        <f>SUM(F15,G15,H15,I15,4*E15)</f>
        <v>664</v>
      </c>
      <c r="K15" s="78"/>
      <c r="L15" s="79"/>
      <c r="M15" s="100">
        <f t="shared" si="0"/>
        <v>166</v>
      </c>
      <c r="N15" s="168">
        <f t="shared" si="1"/>
        <v>194</v>
      </c>
      <c r="O15" s="78"/>
      <c r="P15" s="162"/>
      <c r="Q15" s="170">
        <f t="shared" si="2"/>
        <v>122.57142857142857</v>
      </c>
      <c r="R15" s="203"/>
      <c r="S15" s="203"/>
      <c r="T15" s="203"/>
      <c r="U15" s="203"/>
      <c r="V15" s="203"/>
      <c r="W15" s="203"/>
      <c r="X15" s="203"/>
      <c r="Y15" s="203"/>
      <c r="Z15" s="204"/>
      <c r="AA15" s="205"/>
      <c r="AB15" s="169">
        <f t="shared" si="3"/>
        <v>150.57142857142856</v>
      </c>
      <c r="AC15" s="154">
        <f t="shared" si="4"/>
        <v>152</v>
      </c>
      <c r="AD15" s="238">
        <v>28</v>
      </c>
    </row>
    <row r="16" spans="1:30" ht="15.75" customHeight="1">
      <c r="A16" s="152" t="s">
        <v>14</v>
      </c>
      <c r="B16" s="150" t="s">
        <v>121</v>
      </c>
      <c r="C16" s="133" t="s">
        <v>54</v>
      </c>
      <c r="D16" s="133">
        <v>180</v>
      </c>
      <c r="E16" s="244">
        <f>IF((180-D16)*50%&lt;0,0,ROUND((180-D16)*50%,0))</f>
        <v>0</v>
      </c>
      <c r="F16" s="254">
        <v>171</v>
      </c>
      <c r="G16" s="63">
        <v>171</v>
      </c>
      <c r="H16" s="63">
        <v>154</v>
      </c>
      <c r="I16" s="64">
        <v>167</v>
      </c>
      <c r="J16" s="251">
        <f>SUM(F16,G16,H16,I16,4*E16)</f>
        <v>663</v>
      </c>
      <c r="K16" s="75"/>
      <c r="L16" s="76"/>
      <c r="M16" s="101">
        <f t="shared" si="0"/>
        <v>165.75</v>
      </c>
      <c r="N16" s="104">
        <f t="shared" si="1"/>
        <v>165.75</v>
      </c>
      <c r="O16" s="75"/>
      <c r="P16" s="163"/>
      <c r="Q16" s="131"/>
      <c r="R16" s="21"/>
      <c r="S16" s="21"/>
      <c r="T16" s="21"/>
      <c r="U16" s="21"/>
      <c r="V16" s="21"/>
      <c r="W16" s="21"/>
      <c r="X16" s="21"/>
      <c r="Y16" s="21"/>
      <c r="Z16" s="118"/>
      <c r="AA16" s="132"/>
      <c r="AB16" s="133"/>
      <c r="AC16" s="134">
        <f aca="true" t="shared" si="5" ref="AC16:AC35">AVERAGE(F16,G16,H16,I16,K16,L16,O16,P16)</f>
        <v>165.75</v>
      </c>
      <c r="AD16" s="239">
        <v>27</v>
      </c>
    </row>
    <row r="17" spans="1:30" ht="15.75" customHeight="1">
      <c r="A17" s="115" t="s">
        <v>15</v>
      </c>
      <c r="B17" s="149" t="s">
        <v>90</v>
      </c>
      <c r="C17" s="106" t="s">
        <v>55</v>
      </c>
      <c r="D17" s="106">
        <v>158</v>
      </c>
      <c r="E17" s="246">
        <f>IF((180-D17)*50%&lt;0,0,ROUND((180-D17)*50%,0))</f>
        <v>11</v>
      </c>
      <c r="F17" s="252">
        <v>113</v>
      </c>
      <c r="G17" s="35">
        <v>138</v>
      </c>
      <c r="H17" s="35">
        <v>148</v>
      </c>
      <c r="I17" s="36">
        <v>187</v>
      </c>
      <c r="J17" s="245">
        <f>SUM(F17,G17,H17,I17,4*E17)</f>
        <v>630</v>
      </c>
      <c r="K17" s="65"/>
      <c r="L17" s="21"/>
      <c r="M17" s="98">
        <f t="shared" si="0"/>
        <v>157.5</v>
      </c>
      <c r="N17" s="103">
        <f t="shared" si="1"/>
        <v>179.5</v>
      </c>
      <c r="O17" s="65"/>
      <c r="P17" s="159"/>
      <c r="Q17" s="38"/>
      <c r="R17" s="17"/>
      <c r="S17" s="17"/>
      <c r="T17" s="17"/>
      <c r="U17" s="17"/>
      <c r="V17" s="17"/>
      <c r="W17" s="17"/>
      <c r="X17" s="17"/>
      <c r="Y17" s="17"/>
      <c r="Z17" s="18"/>
      <c r="AA17" s="39"/>
      <c r="AB17" s="51"/>
      <c r="AC17" s="109">
        <f t="shared" si="5"/>
        <v>146.5</v>
      </c>
      <c r="AD17" s="237">
        <v>26</v>
      </c>
    </row>
    <row r="18" spans="1:30" ht="15.75" customHeight="1">
      <c r="A18" s="72" t="s">
        <v>21</v>
      </c>
      <c r="B18" s="147" t="s">
        <v>94</v>
      </c>
      <c r="C18" s="43" t="s">
        <v>53</v>
      </c>
      <c r="D18" s="43">
        <v>162</v>
      </c>
      <c r="E18" s="249">
        <f>IF((180-D18)*50%&lt;0,0,ROUND((180-D18)*50%,0))</f>
        <v>9</v>
      </c>
      <c r="F18" s="253">
        <v>166</v>
      </c>
      <c r="G18" s="24">
        <v>133</v>
      </c>
      <c r="H18" s="24">
        <v>127</v>
      </c>
      <c r="I18" s="25">
        <v>152</v>
      </c>
      <c r="J18" s="245">
        <f>SUM(F18,G18,H18,I18,4*E18)</f>
        <v>614</v>
      </c>
      <c r="K18" s="68"/>
      <c r="L18" s="69"/>
      <c r="M18" s="99">
        <f t="shared" si="0"/>
        <v>153.5</v>
      </c>
      <c r="N18" s="103">
        <f t="shared" si="1"/>
        <v>171.5</v>
      </c>
      <c r="O18" s="70"/>
      <c r="P18" s="164"/>
      <c r="Q18" s="136"/>
      <c r="R18" s="137"/>
      <c r="S18" s="137"/>
      <c r="T18" s="137"/>
      <c r="U18" s="137"/>
      <c r="V18" s="137"/>
      <c r="W18" s="137"/>
      <c r="X18" s="137"/>
      <c r="Y18" s="137"/>
      <c r="Z18" s="138"/>
      <c r="AA18" s="139"/>
      <c r="AB18" s="106"/>
      <c r="AC18" s="124">
        <f t="shared" si="5"/>
        <v>144.5</v>
      </c>
      <c r="AD18" s="234">
        <v>25</v>
      </c>
    </row>
    <row r="19" spans="1:30" ht="15.75" customHeight="1">
      <c r="A19" s="115" t="s">
        <v>22</v>
      </c>
      <c r="B19" s="148" t="s">
        <v>126</v>
      </c>
      <c r="C19" s="51" t="s">
        <v>53</v>
      </c>
      <c r="D19" s="51">
        <v>167</v>
      </c>
      <c r="E19" s="248">
        <f>IF((180-D19)*50%&lt;0,0,ROUND((180-D19)*50%,0))</f>
        <v>7</v>
      </c>
      <c r="F19" s="252">
        <v>158</v>
      </c>
      <c r="G19" s="35">
        <v>151</v>
      </c>
      <c r="H19" s="35">
        <v>136</v>
      </c>
      <c r="I19" s="36">
        <v>140</v>
      </c>
      <c r="J19" s="245">
        <f>SUM(F19,G19,H19,I19,4*E19)</f>
        <v>613</v>
      </c>
      <c r="K19" s="47"/>
      <c r="L19" s="19"/>
      <c r="M19" s="97">
        <f t="shared" si="0"/>
        <v>153.25</v>
      </c>
      <c r="N19" s="103">
        <f t="shared" si="1"/>
        <v>167.25</v>
      </c>
      <c r="O19" s="47"/>
      <c r="P19" s="158"/>
      <c r="Q19" s="49"/>
      <c r="R19" s="19"/>
      <c r="S19" s="19"/>
      <c r="T19" s="19"/>
      <c r="U19" s="19"/>
      <c r="V19" s="19"/>
      <c r="W19" s="19"/>
      <c r="X19" s="19"/>
      <c r="Y19" s="19"/>
      <c r="Z19" s="20"/>
      <c r="AA19" s="50"/>
      <c r="AB19" s="43"/>
      <c r="AC19" s="110">
        <f t="shared" si="5"/>
        <v>146.25</v>
      </c>
      <c r="AD19" s="240">
        <v>24</v>
      </c>
    </row>
    <row r="20" spans="1:30" ht="15.75" customHeight="1">
      <c r="A20" s="115" t="s">
        <v>23</v>
      </c>
      <c r="B20" s="149" t="s">
        <v>92</v>
      </c>
      <c r="C20" s="106" t="s">
        <v>55</v>
      </c>
      <c r="D20" s="106">
        <v>143</v>
      </c>
      <c r="E20" s="246">
        <f>IF((180-D20)*50%&lt;0,0,ROUND((180-D20)*50%,0))</f>
        <v>19</v>
      </c>
      <c r="F20" s="255">
        <v>153</v>
      </c>
      <c r="G20" s="66">
        <v>145</v>
      </c>
      <c r="H20" s="66">
        <v>95</v>
      </c>
      <c r="I20" s="67">
        <v>139</v>
      </c>
      <c r="J20" s="245">
        <f>SUM(F20,G20,H20,I20,4*E20)</f>
        <v>608</v>
      </c>
      <c r="K20" s="37"/>
      <c r="L20" s="17"/>
      <c r="M20" s="102">
        <f t="shared" si="0"/>
        <v>152</v>
      </c>
      <c r="N20" s="103">
        <f t="shared" si="1"/>
        <v>190</v>
      </c>
      <c r="O20" s="37"/>
      <c r="P20" s="159"/>
      <c r="Q20" s="38"/>
      <c r="R20" s="17"/>
      <c r="S20" s="17"/>
      <c r="T20" s="17"/>
      <c r="U20" s="17"/>
      <c r="V20" s="17"/>
      <c r="W20" s="17"/>
      <c r="X20" s="17"/>
      <c r="Y20" s="17"/>
      <c r="Z20" s="18"/>
      <c r="AA20" s="39"/>
      <c r="AB20" s="51"/>
      <c r="AC20" s="109">
        <f t="shared" si="5"/>
        <v>133</v>
      </c>
      <c r="AD20" s="237">
        <v>23</v>
      </c>
    </row>
    <row r="21" spans="1:30" ht="15.75" customHeight="1">
      <c r="A21" s="115" t="s">
        <v>24</v>
      </c>
      <c r="B21" s="147" t="s">
        <v>96</v>
      </c>
      <c r="C21" s="43" t="s">
        <v>53</v>
      </c>
      <c r="D21" s="42">
        <v>165</v>
      </c>
      <c r="E21" s="247">
        <f>IF((180-D21)*50%&lt;0,0,ROUND((180-D21)*50%,0))</f>
        <v>8</v>
      </c>
      <c r="F21" s="254">
        <v>156</v>
      </c>
      <c r="G21" s="63">
        <v>143</v>
      </c>
      <c r="H21" s="63">
        <v>140</v>
      </c>
      <c r="I21" s="64">
        <v>130</v>
      </c>
      <c r="J21" s="245">
        <f>SUM(F21,G21,H21,I21,4*E21)</f>
        <v>601</v>
      </c>
      <c r="K21" s="68"/>
      <c r="L21" s="69"/>
      <c r="M21" s="99">
        <f t="shared" si="0"/>
        <v>150.25</v>
      </c>
      <c r="N21" s="103">
        <f t="shared" si="1"/>
        <v>166.25</v>
      </c>
      <c r="O21" s="70"/>
      <c r="P21" s="164"/>
      <c r="Q21" s="142"/>
      <c r="R21" s="69"/>
      <c r="S21" s="69"/>
      <c r="T21" s="69"/>
      <c r="U21" s="69"/>
      <c r="V21" s="69"/>
      <c r="W21" s="69"/>
      <c r="X21" s="69"/>
      <c r="Y21" s="69"/>
      <c r="Z21" s="122"/>
      <c r="AA21" s="123"/>
      <c r="AB21" s="143"/>
      <c r="AC21" s="135">
        <f t="shared" si="5"/>
        <v>142.25</v>
      </c>
      <c r="AD21" s="234">
        <v>22</v>
      </c>
    </row>
    <row r="22" spans="1:30" ht="15.75" customHeight="1">
      <c r="A22" s="115" t="s">
        <v>25</v>
      </c>
      <c r="B22" s="148"/>
      <c r="C22" s="133"/>
      <c r="D22" s="133"/>
      <c r="E22" s="244">
        <f>IF((180-D22)*50%&lt;0,0,ROUND((180-D22)*50%,0))</f>
        <v>90</v>
      </c>
      <c r="F22" s="255"/>
      <c r="G22" s="66"/>
      <c r="H22" s="66"/>
      <c r="I22" s="67"/>
      <c r="J22" s="245">
        <f>SUM(F22,G22,H22,I22,4*E22)</f>
        <v>360</v>
      </c>
      <c r="K22" s="47"/>
      <c r="L22" s="19"/>
      <c r="M22" s="97">
        <f t="shared" si="0"/>
        <v>90</v>
      </c>
      <c r="N22" s="103">
        <f t="shared" si="1"/>
        <v>270</v>
      </c>
      <c r="O22" s="47"/>
      <c r="P22" s="158"/>
      <c r="Q22" s="49"/>
      <c r="R22" s="19"/>
      <c r="S22" s="19"/>
      <c r="T22" s="19"/>
      <c r="U22" s="19"/>
      <c r="V22" s="19"/>
      <c r="W22" s="19"/>
      <c r="X22" s="19"/>
      <c r="Y22" s="19"/>
      <c r="Z22" s="20"/>
      <c r="AA22" s="50"/>
      <c r="AB22" s="140"/>
      <c r="AC22" s="141" t="e">
        <f t="shared" si="5"/>
        <v>#DIV/0!</v>
      </c>
      <c r="AD22" s="232">
        <v>21</v>
      </c>
    </row>
    <row r="23" spans="1:30" ht="15.75" customHeight="1">
      <c r="A23" s="114" t="s">
        <v>26</v>
      </c>
      <c r="B23" s="149" t="s">
        <v>81</v>
      </c>
      <c r="C23" s="106" t="s">
        <v>55</v>
      </c>
      <c r="D23" s="106">
        <v>128</v>
      </c>
      <c r="E23" s="246">
        <f>IF((180-D23)*50%&lt;0,0,ROUND((180-D23)*50%,0))</f>
        <v>26</v>
      </c>
      <c r="F23" s="256"/>
      <c r="G23" s="44"/>
      <c r="H23" s="44"/>
      <c r="I23" s="45"/>
      <c r="J23" s="245">
        <f>SUM(F23,G23,H23,I23,4*E23)</f>
        <v>104</v>
      </c>
      <c r="K23" s="37"/>
      <c r="L23" s="17"/>
      <c r="M23" s="102">
        <f t="shared" si="0"/>
        <v>26</v>
      </c>
      <c r="N23" s="103">
        <f t="shared" si="1"/>
        <v>78</v>
      </c>
      <c r="O23" s="37"/>
      <c r="P23" s="159"/>
      <c r="Q23" s="52"/>
      <c r="R23" s="53"/>
      <c r="S23" s="53"/>
      <c r="T23" s="53"/>
      <c r="U23" s="53"/>
      <c r="V23" s="53"/>
      <c r="W23" s="53"/>
      <c r="X23" s="53"/>
      <c r="Y23" s="53"/>
      <c r="Z23" s="54"/>
      <c r="AA23" s="55"/>
      <c r="AB23" s="112"/>
      <c r="AC23" s="109" t="e">
        <f t="shared" si="5"/>
        <v>#DIV/0!</v>
      </c>
      <c r="AD23" s="237">
        <v>20</v>
      </c>
    </row>
    <row r="24" spans="1:30" ht="15.75" customHeight="1">
      <c r="A24" s="115" t="s">
        <v>27</v>
      </c>
      <c r="B24" s="147" t="s">
        <v>80</v>
      </c>
      <c r="C24" s="242" t="s">
        <v>55</v>
      </c>
      <c r="D24" s="105">
        <v>136</v>
      </c>
      <c r="E24" s="250">
        <f>IF((180-D24)*50%&lt;0,0,ROUND((180-D24)*50%,0))</f>
        <v>22</v>
      </c>
      <c r="F24" s="257"/>
      <c r="G24" s="199"/>
      <c r="H24" s="24"/>
      <c r="I24" s="25"/>
      <c r="J24" s="245">
        <f>SUM(F24,G24,H24,I24,4*E24)</f>
        <v>88</v>
      </c>
      <c r="K24" s="68"/>
      <c r="L24" s="69"/>
      <c r="M24" s="99">
        <f t="shared" si="0"/>
        <v>22</v>
      </c>
      <c r="N24" s="103">
        <f t="shared" si="1"/>
        <v>66</v>
      </c>
      <c r="O24" s="70"/>
      <c r="P24" s="164"/>
      <c r="Q24" s="142"/>
      <c r="R24" s="69"/>
      <c r="S24" s="69"/>
      <c r="T24" s="69"/>
      <c r="U24" s="69"/>
      <c r="V24" s="69"/>
      <c r="W24" s="69"/>
      <c r="X24" s="69"/>
      <c r="Y24" s="69"/>
      <c r="Z24" s="122"/>
      <c r="AA24" s="123"/>
      <c r="AB24" s="143"/>
      <c r="AC24" s="135" t="e">
        <f t="shared" si="5"/>
        <v>#DIV/0!</v>
      </c>
      <c r="AD24" s="234">
        <v>19</v>
      </c>
    </row>
    <row r="25" spans="1:30" ht="15.75" customHeight="1">
      <c r="A25" s="72" t="s">
        <v>28</v>
      </c>
      <c r="B25" s="148" t="s">
        <v>68</v>
      </c>
      <c r="C25" s="133" t="s">
        <v>55</v>
      </c>
      <c r="D25" s="176">
        <v>142</v>
      </c>
      <c r="E25" s="244">
        <f>IF((180-D25)*50%&lt;0,0,ROUND((180-D25)*50%,0))</f>
        <v>19</v>
      </c>
      <c r="F25" s="252"/>
      <c r="G25" s="35"/>
      <c r="H25" s="35"/>
      <c r="I25" s="36"/>
      <c r="J25" s="245">
        <f>SUM(F25,G25,H25,I25,4*E25)</f>
        <v>76</v>
      </c>
      <c r="K25" s="47"/>
      <c r="L25" s="19"/>
      <c r="M25" s="97">
        <f t="shared" si="0"/>
        <v>19</v>
      </c>
      <c r="N25" s="103">
        <f t="shared" si="1"/>
        <v>57</v>
      </c>
      <c r="O25" s="47"/>
      <c r="P25" s="158"/>
      <c r="Q25" s="49"/>
      <c r="R25" s="19"/>
      <c r="S25" s="19"/>
      <c r="T25" s="19"/>
      <c r="U25" s="19"/>
      <c r="V25" s="19"/>
      <c r="W25" s="19"/>
      <c r="X25" s="19"/>
      <c r="Y25" s="19"/>
      <c r="Z25" s="20"/>
      <c r="AA25" s="50"/>
      <c r="AB25" s="43"/>
      <c r="AC25" s="110" t="e">
        <f t="shared" si="5"/>
        <v>#DIV/0!</v>
      </c>
      <c r="AD25" s="232">
        <v>18</v>
      </c>
    </row>
    <row r="26" spans="1:30" ht="15.75" customHeight="1">
      <c r="A26" s="115" t="s">
        <v>45</v>
      </c>
      <c r="B26" s="149" t="s">
        <v>85</v>
      </c>
      <c r="C26" s="105" t="s">
        <v>55</v>
      </c>
      <c r="D26" s="106">
        <v>145</v>
      </c>
      <c r="E26" s="246">
        <f>IF((180-D26)*50%&lt;0,0,ROUND((180-D26)*50%,0))</f>
        <v>18</v>
      </c>
      <c r="F26" s="255"/>
      <c r="G26" s="243"/>
      <c r="H26" s="66"/>
      <c r="I26" s="67"/>
      <c r="J26" s="245">
        <f>SUM(F26,G26,H26,I26,4*E26)</f>
        <v>72</v>
      </c>
      <c r="K26" s="37"/>
      <c r="L26" s="17"/>
      <c r="M26" s="102">
        <f t="shared" si="0"/>
        <v>18</v>
      </c>
      <c r="N26" s="103">
        <f t="shared" si="1"/>
        <v>54</v>
      </c>
      <c r="O26" s="37"/>
      <c r="P26" s="159"/>
      <c r="Q26" s="38"/>
      <c r="R26" s="17"/>
      <c r="S26" s="17"/>
      <c r="T26" s="17"/>
      <c r="U26" s="17"/>
      <c r="V26" s="17"/>
      <c r="W26" s="17"/>
      <c r="X26" s="17"/>
      <c r="Y26" s="17"/>
      <c r="Z26" s="18"/>
      <c r="AA26" s="39"/>
      <c r="AB26" s="130"/>
      <c r="AC26" s="109" t="e">
        <f t="shared" si="5"/>
        <v>#DIV/0!</v>
      </c>
      <c r="AD26" s="239">
        <v>17</v>
      </c>
    </row>
    <row r="27" spans="1:30" ht="15.75" customHeight="1">
      <c r="A27" s="271" t="s">
        <v>31</v>
      </c>
      <c r="B27" s="149" t="s">
        <v>83</v>
      </c>
      <c r="C27" s="106" t="s">
        <v>55</v>
      </c>
      <c r="D27" s="106">
        <v>147</v>
      </c>
      <c r="E27" s="246">
        <f>IF((180-D27)*50%&lt;0,0,ROUND((180-D27)*50%,0))</f>
        <v>17</v>
      </c>
      <c r="F27" s="255"/>
      <c r="G27" s="66"/>
      <c r="H27" s="66"/>
      <c r="I27" s="67"/>
      <c r="J27" s="272">
        <f>SUM(F27,G27,H27,I27,4*E27)</f>
        <v>68</v>
      </c>
      <c r="K27" s="68"/>
      <c r="L27" s="69"/>
      <c r="M27" s="99">
        <f t="shared" si="0"/>
        <v>17</v>
      </c>
      <c r="N27" s="273">
        <f t="shared" si="1"/>
        <v>51</v>
      </c>
      <c r="O27" s="68"/>
      <c r="P27" s="160"/>
      <c r="Q27" s="142"/>
      <c r="R27" s="69"/>
      <c r="S27" s="69"/>
      <c r="T27" s="69"/>
      <c r="U27" s="69"/>
      <c r="V27" s="69"/>
      <c r="W27" s="69"/>
      <c r="X27" s="69"/>
      <c r="Y27" s="69"/>
      <c r="Z27" s="122"/>
      <c r="AA27" s="123"/>
      <c r="AB27" s="106"/>
      <c r="AC27" s="124" t="e">
        <f t="shared" si="5"/>
        <v>#DIV/0!</v>
      </c>
      <c r="AD27" s="274">
        <v>16</v>
      </c>
    </row>
    <row r="28" spans="1:30" ht="16.5" customHeight="1">
      <c r="A28" s="72" t="s">
        <v>29</v>
      </c>
      <c r="B28" s="147" t="s">
        <v>78</v>
      </c>
      <c r="C28" s="42" t="s">
        <v>55</v>
      </c>
      <c r="D28" s="43">
        <v>150</v>
      </c>
      <c r="E28" s="43">
        <f>IF((180-D28)*50%&lt;0,0,ROUND((180-D28)*50%,0))</f>
        <v>15</v>
      </c>
      <c r="F28" s="90"/>
      <c r="G28" s="44"/>
      <c r="H28" s="44"/>
      <c r="I28" s="45"/>
      <c r="J28" s="46">
        <f>SUM(F28,G28,H28,I28,4*E28)</f>
        <v>60</v>
      </c>
      <c r="K28" s="75"/>
      <c r="L28" s="76"/>
      <c r="M28" s="77"/>
      <c r="N28" s="104"/>
      <c r="O28" s="80"/>
      <c r="P28" s="165"/>
      <c r="Q28" s="49"/>
      <c r="R28" s="19"/>
      <c r="S28" s="19"/>
      <c r="T28" s="19"/>
      <c r="U28" s="19"/>
      <c r="V28" s="19"/>
      <c r="W28" s="19"/>
      <c r="X28" s="19"/>
      <c r="Y28" s="19"/>
      <c r="Z28" s="20"/>
      <c r="AA28" s="50"/>
      <c r="AB28" s="43"/>
      <c r="AC28" s="110" t="e">
        <f t="shared" si="5"/>
        <v>#DIV/0!</v>
      </c>
      <c r="AD28" s="232">
        <v>15</v>
      </c>
    </row>
    <row r="29" spans="1:30" ht="16.5" customHeight="1">
      <c r="A29" s="115" t="s">
        <v>30</v>
      </c>
      <c r="B29" s="146" t="s">
        <v>82</v>
      </c>
      <c r="C29" s="51" t="s">
        <v>55</v>
      </c>
      <c r="D29" s="56">
        <v>153</v>
      </c>
      <c r="E29" s="43">
        <f>IF((180-D29)*50%&lt;0,0,ROUND((180-D29)*50%,0))</f>
        <v>14</v>
      </c>
      <c r="F29" s="63"/>
      <c r="G29" s="63"/>
      <c r="H29" s="24"/>
      <c r="I29" s="25"/>
      <c r="J29" s="26">
        <f>SUM(F29,G29,H29,I29,4*E29)</f>
        <v>56</v>
      </c>
      <c r="K29" s="47"/>
      <c r="L29" s="19"/>
      <c r="M29" s="48"/>
      <c r="N29" s="103"/>
      <c r="O29" s="47"/>
      <c r="P29" s="156"/>
      <c r="Q29" s="33"/>
      <c r="R29" s="13"/>
      <c r="S29" s="13"/>
      <c r="T29" s="13"/>
      <c r="U29" s="13"/>
      <c r="V29" s="13"/>
      <c r="W29" s="13"/>
      <c r="X29" s="13"/>
      <c r="Y29" s="13"/>
      <c r="Z29" s="14"/>
      <c r="AA29" s="34"/>
      <c r="AB29" s="32"/>
      <c r="AC29" s="108" t="e">
        <f t="shared" si="5"/>
        <v>#DIV/0!</v>
      </c>
      <c r="AD29" s="230">
        <v>14</v>
      </c>
    </row>
    <row r="30" spans="1:30" ht="16.5" customHeight="1">
      <c r="A30" s="115" t="s">
        <v>32</v>
      </c>
      <c r="B30" s="149" t="s">
        <v>67</v>
      </c>
      <c r="C30" s="32" t="s">
        <v>55</v>
      </c>
      <c r="D30" s="42">
        <v>155</v>
      </c>
      <c r="E30" s="43">
        <f>IF((180-D30)*50%&lt;0,0,ROUND((180-D30)*50%,0))</f>
        <v>13</v>
      </c>
      <c r="F30" s="90"/>
      <c r="G30" s="44"/>
      <c r="H30" s="44"/>
      <c r="I30" s="45"/>
      <c r="J30" s="26">
        <f>SUM(F30,G30,H30,I30,4*E30)</f>
        <v>52</v>
      </c>
      <c r="K30" s="59"/>
      <c r="L30" s="60"/>
      <c r="M30" s="61"/>
      <c r="N30" s="103"/>
      <c r="O30" s="37"/>
      <c r="P30" s="159"/>
      <c r="Q30" s="38"/>
      <c r="R30" s="17"/>
      <c r="S30" s="17"/>
      <c r="T30" s="17"/>
      <c r="U30" s="17"/>
      <c r="V30" s="17"/>
      <c r="W30" s="17"/>
      <c r="X30" s="17"/>
      <c r="Y30" s="17"/>
      <c r="Z30" s="18"/>
      <c r="AA30" s="39"/>
      <c r="AB30" s="51"/>
      <c r="AC30" s="109" t="e">
        <f t="shared" si="5"/>
        <v>#DIV/0!</v>
      </c>
      <c r="AD30" s="237">
        <v>13</v>
      </c>
    </row>
    <row r="31" spans="1:30" ht="16.5" customHeight="1">
      <c r="A31" s="114" t="s">
        <v>33</v>
      </c>
      <c r="B31" s="145" t="s">
        <v>84</v>
      </c>
      <c r="C31" s="43" t="s">
        <v>55</v>
      </c>
      <c r="D31" s="43">
        <v>155</v>
      </c>
      <c r="E31" s="43">
        <f>IF((180-D31)*50%&lt;0,0,ROUND((180-D31)*50%,0))</f>
        <v>13</v>
      </c>
      <c r="F31" s="93"/>
      <c r="G31" s="35"/>
      <c r="H31" s="35"/>
      <c r="I31" s="36"/>
      <c r="J31" s="26">
        <f>SUM(F31,G31,H31,I31,4*E31)</f>
        <v>52</v>
      </c>
      <c r="K31" s="47"/>
      <c r="L31" s="19"/>
      <c r="M31" s="48"/>
      <c r="N31" s="103"/>
      <c r="O31" s="27"/>
      <c r="P31" s="156"/>
      <c r="Q31" s="33"/>
      <c r="R31" s="13"/>
      <c r="S31" s="13"/>
      <c r="T31" s="13"/>
      <c r="U31" s="13"/>
      <c r="V31" s="13"/>
      <c r="W31" s="13"/>
      <c r="X31" s="13"/>
      <c r="Y31" s="13"/>
      <c r="Z31" s="14"/>
      <c r="AA31" s="34"/>
      <c r="AB31" s="32"/>
      <c r="AC31" s="108" t="e">
        <f t="shared" si="5"/>
        <v>#DIV/0!</v>
      </c>
      <c r="AD31" s="230">
        <v>12</v>
      </c>
    </row>
    <row r="32" spans="1:30" ht="16.5" customHeight="1">
      <c r="A32" s="115" t="s">
        <v>34</v>
      </c>
      <c r="B32" s="147" t="s">
        <v>66</v>
      </c>
      <c r="C32" s="32" t="s">
        <v>53</v>
      </c>
      <c r="D32" s="32">
        <v>160</v>
      </c>
      <c r="E32" s="43">
        <f>IF((180-D32)*50%&lt;0,0,ROUND((180-D32)*50%,0))</f>
        <v>10</v>
      </c>
      <c r="F32" s="171"/>
      <c r="G32" s="57"/>
      <c r="H32" s="57"/>
      <c r="I32" s="58"/>
      <c r="J32" s="26">
        <f>SUM(F32,G32,H32,I32,4*E32)</f>
        <v>40</v>
      </c>
      <c r="K32" s="47"/>
      <c r="L32" s="19"/>
      <c r="M32" s="48"/>
      <c r="N32" s="103"/>
      <c r="O32" s="47"/>
      <c r="P32" s="158"/>
      <c r="Q32" s="49"/>
      <c r="R32" s="19"/>
      <c r="S32" s="19"/>
      <c r="T32" s="19"/>
      <c r="U32" s="19"/>
      <c r="V32" s="19"/>
      <c r="W32" s="19"/>
      <c r="X32" s="19"/>
      <c r="Y32" s="19"/>
      <c r="Z32" s="20"/>
      <c r="AA32" s="50"/>
      <c r="AB32" s="43"/>
      <c r="AC32" s="110" t="e">
        <f t="shared" si="5"/>
        <v>#DIV/0!</v>
      </c>
      <c r="AD32" s="232">
        <v>11</v>
      </c>
    </row>
    <row r="33" spans="1:30" ht="16.5" customHeight="1">
      <c r="A33" s="72" t="s">
        <v>35</v>
      </c>
      <c r="B33" s="145" t="s">
        <v>69</v>
      </c>
      <c r="C33" s="32" t="s">
        <v>53</v>
      </c>
      <c r="D33" s="32">
        <v>160</v>
      </c>
      <c r="E33" s="43">
        <f>IF((180-D33)*50%&lt;0,0,ROUND((180-D33)*50%,0))</f>
        <v>10</v>
      </c>
      <c r="F33" s="90"/>
      <c r="G33" s="44"/>
      <c r="H33" s="44"/>
      <c r="I33" s="45"/>
      <c r="J33" s="26">
        <f>SUM(F33,G33,H33,I33,4*E33)</f>
        <v>40</v>
      </c>
      <c r="K33" s="27"/>
      <c r="L33" s="13"/>
      <c r="M33" s="41"/>
      <c r="N33" s="103"/>
      <c r="O33" s="40"/>
      <c r="P33" s="166"/>
      <c r="Q33" s="29"/>
      <c r="R33" s="15"/>
      <c r="S33" s="15"/>
      <c r="T33" s="15"/>
      <c r="U33" s="15"/>
      <c r="V33" s="15"/>
      <c r="W33" s="15"/>
      <c r="X33" s="15"/>
      <c r="Y33" s="15"/>
      <c r="Z33" s="16"/>
      <c r="AA33" s="30"/>
      <c r="AB33" s="31"/>
      <c r="AC33" s="108" t="e">
        <f t="shared" si="5"/>
        <v>#DIV/0!</v>
      </c>
      <c r="AD33" s="235">
        <v>10</v>
      </c>
    </row>
    <row r="34" spans="1:30" ht="16.5" customHeight="1">
      <c r="A34" s="115" t="s">
        <v>36</v>
      </c>
      <c r="B34" s="145" t="s">
        <v>72</v>
      </c>
      <c r="C34" s="31" t="s">
        <v>53</v>
      </c>
      <c r="D34" s="32">
        <v>163</v>
      </c>
      <c r="E34" s="43">
        <f>IF((180-D34)*50%&lt;0,0,ROUND((180-D34)*50%,0))</f>
        <v>9</v>
      </c>
      <c r="F34" s="88"/>
      <c r="G34" s="24"/>
      <c r="H34" s="24"/>
      <c r="I34" s="25"/>
      <c r="J34" s="26">
        <f>SUM(F34,G34,H34,I34,4*E34)</f>
        <v>36</v>
      </c>
      <c r="K34" s="27"/>
      <c r="L34" s="13"/>
      <c r="M34" s="28"/>
      <c r="N34" s="103"/>
      <c r="O34" s="27"/>
      <c r="P34" s="156"/>
      <c r="Q34" s="33"/>
      <c r="R34" s="13"/>
      <c r="S34" s="13"/>
      <c r="T34" s="13"/>
      <c r="U34" s="13"/>
      <c r="V34" s="13"/>
      <c r="W34" s="13"/>
      <c r="X34" s="13"/>
      <c r="Y34" s="13"/>
      <c r="Z34" s="14"/>
      <c r="AA34" s="34"/>
      <c r="AB34" s="32"/>
      <c r="AC34" s="108" t="e">
        <f t="shared" si="5"/>
        <v>#DIV/0!</v>
      </c>
      <c r="AD34" s="230">
        <v>9</v>
      </c>
    </row>
    <row r="35" spans="1:30" ht="16.5" customHeight="1">
      <c r="A35" s="155" t="s">
        <v>37</v>
      </c>
      <c r="B35" s="259" t="s">
        <v>75</v>
      </c>
      <c r="C35" s="260" t="s">
        <v>53</v>
      </c>
      <c r="D35" s="261">
        <v>165</v>
      </c>
      <c r="E35" s="260">
        <f>IF((180-D35)*50%&lt;0,0,ROUND((180-D35)*50%,0))</f>
        <v>8</v>
      </c>
      <c r="F35" s="193"/>
      <c r="G35" s="194"/>
      <c r="H35" s="194"/>
      <c r="I35" s="197"/>
      <c r="J35" s="167">
        <f>SUM(F35,G35,H35,I35,4*E35)</f>
        <v>32</v>
      </c>
      <c r="K35" s="262"/>
      <c r="L35" s="263"/>
      <c r="M35" s="264"/>
      <c r="N35" s="168"/>
      <c r="O35" s="262"/>
      <c r="P35" s="265"/>
      <c r="Q35" s="266"/>
      <c r="R35" s="263"/>
      <c r="S35" s="263"/>
      <c r="T35" s="263"/>
      <c r="U35" s="263"/>
      <c r="V35" s="263"/>
      <c r="W35" s="263"/>
      <c r="X35" s="263"/>
      <c r="Y35" s="263"/>
      <c r="Z35" s="267"/>
      <c r="AA35" s="268"/>
      <c r="AB35" s="260"/>
      <c r="AC35" s="269" t="e">
        <f t="shared" si="5"/>
        <v>#DIV/0!</v>
      </c>
      <c r="AD35" s="270">
        <v>8</v>
      </c>
    </row>
    <row r="36" spans="1:30" ht="16.5" customHeight="1">
      <c r="A36" s="117" t="s">
        <v>38</v>
      </c>
      <c r="B36" s="147" t="s">
        <v>59</v>
      </c>
      <c r="C36" s="43" t="s">
        <v>53</v>
      </c>
      <c r="D36" s="43">
        <v>170</v>
      </c>
      <c r="E36" s="43">
        <f>IF((180-D36)*50%&lt;0,0,ROUND((180-D36)*50%,0))</f>
        <v>5</v>
      </c>
      <c r="F36" s="90"/>
      <c r="G36" s="44"/>
      <c r="H36" s="44"/>
      <c r="I36" s="45"/>
      <c r="J36" s="46">
        <f>SUM(F36,G36,H36,I36,4*E36)</f>
        <v>20</v>
      </c>
      <c r="K36" s="47"/>
      <c r="L36" s="19"/>
      <c r="M36" s="48"/>
      <c r="N36" s="104"/>
      <c r="O36" s="47"/>
      <c r="P36" s="158"/>
      <c r="Q36" s="49"/>
      <c r="R36" s="19"/>
      <c r="S36" s="19"/>
      <c r="T36" s="19"/>
      <c r="U36" s="19"/>
      <c r="V36" s="19"/>
      <c r="W36" s="19"/>
      <c r="X36" s="19"/>
      <c r="Y36" s="19"/>
      <c r="Z36" s="20"/>
      <c r="AA36" s="50"/>
      <c r="AB36" s="43"/>
      <c r="AC36" s="110" t="e">
        <f aca="true" t="shared" si="6" ref="AC36:AC42">AVERAGE(F36,G36,H36,I36,K36,L36,O36,P36)</f>
        <v>#DIV/0!</v>
      </c>
      <c r="AD36" s="232">
        <v>7</v>
      </c>
    </row>
    <row r="37" spans="1:30" ht="16.5" customHeight="1">
      <c r="A37" s="71" t="s">
        <v>39</v>
      </c>
      <c r="B37" s="145" t="s">
        <v>49</v>
      </c>
      <c r="C37" s="32" t="s">
        <v>54</v>
      </c>
      <c r="D37" s="31">
        <v>171</v>
      </c>
      <c r="E37" s="42">
        <f>IF((180-D37)*50%&lt;0,0,ROUND((180-D37)*50%,0))</f>
        <v>5</v>
      </c>
      <c r="F37" s="88"/>
      <c r="G37" s="24"/>
      <c r="H37" s="24"/>
      <c r="I37" s="25"/>
      <c r="J37" s="26">
        <f>SUM(F37,G37,H37,I37,4*E37)</f>
        <v>20</v>
      </c>
      <c r="K37" s="27"/>
      <c r="L37" s="13"/>
      <c r="M37" s="28"/>
      <c r="N37" s="103"/>
      <c r="O37" s="27"/>
      <c r="P37" s="156"/>
      <c r="Q37" s="33"/>
      <c r="R37" s="13"/>
      <c r="S37" s="13"/>
      <c r="T37" s="13"/>
      <c r="U37" s="13"/>
      <c r="V37" s="13"/>
      <c r="W37" s="13"/>
      <c r="X37" s="13"/>
      <c r="Y37" s="13"/>
      <c r="Z37" s="14"/>
      <c r="AA37" s="34"/>
      <c r="AB37" s="32"/>
      <c r="AC37" s="108" t="e">
        <f t="shared" si="6"/>
        <v>#DIV/0!</v>
      </c>
      <c r="AD37" s="230">
        <v>6</v>
      </c>
    </row>
    <row r="38" spans="1:30" ht="16.5" customHeight="1">
      <c r="A38" s="71" t="s">
        <v>40</v>
      </c>
      <c r="B38" s="145" t="s">
        <v>76</v>
      </c>
      <c r="C38" s="32" t="s">
        <v>54</v>
      </c>
      <c r="D38" s="32">
        <v>173</v>
      </c>
      <c r="E38" s="43">
        <f>IF((180-D38)*50%&lt;0,0,ROUND((180-D38)*50%,0))</f>
        <v>4</v>
      </c>
      <c r="F38" s="90"/>
      <c r="G38" s="44"/>
      <c r="H38" s="44"/>
      <c r="I38" s="45"/>
      <c r="J38" s="26">
        <f>SUM(F38,G38,H38,I38,4*E38)</f>
        <v>16</v>
      </c>
      <c r="K38" s="27"/>
      <c r="L38" s="13"/>
      <c r="M38" s="28"/>
      <c r="N38" s="103"/>
      <c r="O38" s="27"/>
      <c r="P38" s="156"/>
      <c r="Q38" s="33"/>
      <c r="R38" s="13"/>
      <c r="S38" s="13"/>
      <c r="T38" s="13"/>
      <c r="U38" s="13"/>
      <c r="V38" s="13"/>
      <c r="W38" s="13"/>
      <c r="X38" s="13"/>
      <c r="Y38" s="13"/>
      <c r="Z38" s="14"/>
      <c r="AA38" s="34"/>
      <c r="AB38" s="32"/>
      <c r="AC38" s="108" t="e">
        <f t="shared" si="6"/>
        <v>#DIV/0!</v>
      </c>
      <c r="AD38" s="230">
        <v>5</v>
      </c>
    </row>
    <row r="39" spans="1:30" ht="16.5" customHeight="1">
      <c r="A39" s="71" t="s">
        <v>41</v>
      </c>
      <c r="B39" s="145" t="s">
        <v>60</v>
      </c>
      <c r="C39" s="32" t="s">
        <v>54</v>
      </c>
      <c r="D39" s="32">
        <v>172</v>
      </c>
      <c r="E39" s="43">
        <f>IF((180-D39)*50%&lt;0,0,ROUND((180-D39)*50%,0))</f>
        <v>4</v>
      </c>
      <c r="F39" s="88"/>
      <c r="G39" s="24"/>
      <c r="H39" s="24"/>
      <c r="I39" s="25"/>
      <c r="J39" s="26">
        <f>SUM(F39,G39,H39,I39,4*E39)</f>
        <v>16</v>
      </c>
      <c r="K39" s="27"/>
      <c r="L39" s="13"/>
      <c r="M39" s="28"/>
      <c r="N39" s="103"/>
      <c r="O39" s="27"/>
      <c r="P39" s="156"/>
      <c r="Q39" s="33"/>
      <c r="R39" s="13"/>
      <c r="S39" s="13"/>
      <c r="T39" s="13"/>
      <c r="U39" s="13"/>
      <c r="V39" s="13"/>
      <c r="W39" s="13"/>
      <c r="X39" s="13"/>
      <c r="Y39" s="13"/>
      <c r="Z39" s="14"/>
      <c r="AA39" s="34"/>
      <c r="AB39" s="32"/>
      <c r="AC39" s="108" t="e">
        <f t="shared" si="6"/>
        <v>#DIV/0!</v>
      </c>
      <c r="AD39" s="230">
        <v>4</v>
      </c>
    </row>
    <row r="40" spans="1:30" ht="16.5" customHeight="1">
      <c r="A40" s="71" t="s">
        <v>42</v>
      </c>
      <c r="B40" s="145" t="s">
        <v>17</v>
      </c>
      <c r="C40" s="32" t="s">
        <v>54</v>
      </c>
      <c r="D40" s="32">
        <v>179</v>
      </c>
      <c r="E40" s="43">
        <f>IF((180-D40)*50%&lt;0,0,ROUND((180-D40)*50%,0))</f>
        <v>1</v>
      </c>
      <c r="F40" s="90"/>
      <c r="G40" s="44"/>
      <c r="H40" s="44"/>
      <c r="I40" s="45"/>
      <c r="J40" s="26">
        <f>SUM(F40,G40,H40,I40,4*E40)</f>
        <v>4</v>
      </c>
      <c r="K40" s="27"/>
      <c r="L40" s="13"/>
      <c r="M40" s="28"/>
      <c r="N40" s="103"/>
      <c r="O40" s="27"/>
      <c r="P40" s="156"/>
      <c r="Q40" s="33"/>
      <c r="R40" s="13"/>
      <c r="S40" s="13"/>
      <c r="T40" s="13"/>
      <c r="U40" s="13"/>
      <c r="V40" s="13"/>
      <c r="W40" s="13"/>
      <c r="X40" s="13"/>
      <c r="Y40" s="13"/>
      <c r="Z40" s="14"/>
      <c r="AA40" s="34"/>
      <c r="AB40" s="32"/>
      <c r="AC40" s="108" t="e">
        <f t="shared" si="6"/>
        <v>#DIV/0!</v>
      </c>
      <c r="AD40" s="230">
        <v>3</v>
      </c>
    </row>
    <row r="41" spans="1:30" ht="16.5" customHeight="1">
      <c r="A41" s="116" t="s">
        <v>43</v>
      </c>
      <c r="B41" s="148" t="s">
        <v>71</v>
      </c>
      <c r="C41" s="51" t="s">
        <v>54</v>
      </c>
      <c r="D41" s="51">
        <v>180</v>
      </c>
      <c r="E41" s="51">
        <f>IF((180-D41)*50%&lt;0,0,ROUND((180-D41)*50%,0))</f>
        <v>0</v>
      </c>
      <c r="F41" s="93"/>
      <c r="G41" s="35"/>
      <c r="H41" s="35"/>
      <c r="I41" s="36"/>
      <c r="J41" s="225">
        <f>SUM(F41,G41,H41,I41,4*E41)</f>
        <v>0</v>
      </c>
      <c r="K41" s="37"/>
      <c r="L41" s="17"/>
      <c r="M41" s="206"/>
      <c r="N41" s="226"/>
      <c r="O41" s="37"/>
      <c r="P41" s="159"/>
      <c r="Q41" s="38"/>
      <c r="R41" s="17"/>
      <c r="S41" s="17"/>
      <c r="T41" s="17"/>
      <c r="U41" s="17"/>
      <c r="V41" s="17"/>
      <c r="W41" s="17"/>
      <c r="X41" s="17"/>
      <c r="Y41" s="17"/>
      <c r="Z41" s="18"/>
      <c r="AA41" s="39"/>
      <c r="AB41" s="51"/>
      <c r="AC41" s="109" t="e">
        <f t="shared" si="6"/>
        <v>#DIV/0!</v>
      </c>
      <c r="AD41" s="230">
        <v>2</v>
      </c>
    </row>
    <row r="42" spans="1:30" ht="16.5" customHeight="1">
      <c r="A42" s="241" t="s">
        <v>44</v>
      </c>
      <c r="B42" s="149" t="s">
        <v>125</v>
      </c>
      <c r="C42" s="106" t="s">
        <v>54</v>
      </c>
      <c r="D42" s="106">
        <v>180</v>
      </c>
      <c r="E42" s="106">
        <f>IF((180-D42)*50%&lt;0,0,ROUND((180-D42)*50%,0))</f>
        <v>0</v>
      </c>
      <c r="F42" s="91"/>
      <c r="G42" s="66"/>
      <c r="H42" s="66"/>
      <c r="I42" s="67"/>
      <c r="J42" s="227">
        <f>SUM(F42,G42,H42,I42,4*E42)</f>
        <v>0</v>
      </c>
      <c r="K42" s="68"/>
      <c r="L42" s="69"/>
      <c r="M42" s="228"/>
      <c r="N42" s="229"/>
      <c r="O42" s="68"/>
      <c r="P42" s="160"/>
      <c r="Q42" s="142"/>
      <c r="R42" s="69"/>
      <c r="S42" s="69"/>
      <c r="T42" s="69"/>
      <c r="U42" s="69"/>
      <c r="V42" s="69"/>
      <c r="W42" s="69"/>
      <c r="X42" s="69"/>
      <c r="Y42" s="69"/>
      <c r="Z42" s="122"/>
      <c r="AA42" s="123"/>
      <c r="AB42" s="106"/>
      <c r="AC42" s="124" t="e">
        <f t="shared" si="6"/>
        <v>#DIV/0!</v>
      </c>
      <c r="AD42" s="56">
        <v>1</v>
      </c>
    </row>
    <row r="43" spans="1:30" ht="16.5" customHeight="1">
      <c r="A43" s="117" t="s">
        <v>97</v>
      </c>
      <c r="B43" s="147" t="s">
        <v>127</v>
      </c>
      <c r="C43" s="43"/>
      <c r="D43" s="43"/>
      <c r="E43" s="43">
        <f>IF((180-D43)*50%&lt;0,0,ROUND((180-D43)*50%,0))</f>
        <v>90</v>
      </c>
      <c r="F43" s="90"/>
      <c r="G43" s="44"/>
      <c r="H43" s="44"/>
      <c r="I43" s="45"/>
      <c r="J43" s="46">
        <f>SUM(F43,G43,H43,I43,4*E43)</f>
        <v>360</v>
      </c>
      <c r="K43" s="47"/>
      <c r="L43" s="19"/>
      <c r="M43" s="48"/>
      <c r="N43" s="104"/>
      <c r="O43" s="47"/>
      <c r="P43" s="158"/>
      <c r="Q43" s="49"/>
      <c r="R43" s="19"/>
      <c r="S43" s="19"/>
      <c r="T43" s="19"/>
      <c r="U43" s="19"/>
      <c r="V43" s="19"/>
      <c r="W43" s="19"/>
      <c r="X43" s="19"/>
      <c r="Y43" s="19"/>
      <c r="Z43" s="20"/>
      <c r="AA43" s="50"/>
      <c r="AB43" s="43"/>
      <c r="AC43" s="110" t="e">
        <f aca="true" t="shared" si="7" ref="AC43:AC51">AVERAGE(F43,G43,H43,I43,K43,L43,O43,P43)</f>
        <v>#DIV/0!</v>
      </c>
      <c r="AD43" s="43">
        <v>1</v>
      </c>
    </row>
    <row r="44" spans="1:30" ht="16.5" customHeight="1">
      <c r="A44" s="71" t="s">
        <v>98</v>
      </c>
      <c r="B44" s="145" t="s">
        <v>128</v>
      </c>
      <c r="C44" s="32"/>
      <c r="D44" s="32"/>
      <c r="E44" s="43">
        <f>IF((180-D44)*50%&lt;0,0,ROUND((180-D44)*50%,0))</f>
        <v>90</v>
      </c>
      <c r="F44" s="88"/>
      <c r="G44" s="24"/>
      <c r="H44" s="24"/>
      <c r="I44" s="25"/>
      <c r="J44" s="26">
        <f>SUM(F44,G44,H44,I44,4*E44)</f>
        <v>360</v>
      </c>
      <c r="K44" s="27"/>
      <c r="L44" s="13"/>
      <c r="M44" s="28"/>
      <c r="N44" s="103"/>
      <c r="O44" s="27"/>
      <c r="P44" s="156"/>
      <c r="Q44" s="33"/>
      <c r="R44" s="13"/>
      <c r="S44" s="13"/>
      <c r="T44" s="13"/>
      <c r="U44" s="13"/>
      <c r="V44" s="13"/>
      <c r="W44" s="13"/>
      <c r="X44" s="13"/>
      <c r="Y44" s="13"/>
      <c r="Z44" s="14"/>
      <c r="AA44" s="34"/>
      <c r="AB44" s="32"/>
      <c r="AC44" s="108" t="e">
        <f t="shared" si="7"/>
        <v>#DIV/0!</v>
      </c>
      <c r="AD44" s="32">
        <v>1</v>
      </c>
    </row>
    <row r="45" spans="1:30" ht="16.5" customHeight="1">
      <c r="A45" s="71" t="s">
        <v>99</v>
      </c>
      <c r="B45" s="145" t="s">
        <v>129</v>
      </c>
      <c r="C45" s="32" t="s">
        <v>54</v>
      </c>
      <c r="D45" s="32">
        <v>171</v>
      </c>
      <c r="E45" s="43">
        <f>IF((180-D45)*50%&lt;0,0,ROUND((180-D45)*50%,0))</f>
        <v>5</v>
      </c>
      <c r="F45" s="90"/>
      <c r="G45" s="44"/>
      <c r="H45" s="44"/>
      <c r="I45" s="45"/>
      <c r="J45" s="26">
        <f>SUM(F45,G45,H45,I45,4*E45)</f>
        <v>20</v>
      </c>
      <c r="K45" s="27"/>
      <c r="L45" s="13"/>
      <c r="M45" s="28"/>
      <c r="N45" s="103"/>
      <c r="O45" s="27"/>
      <c r="P45" s="156"/>
      <c r="Q45" s="33"/>
      <c r="R45" s="13"/>
      <c r="S45" s="13"/>
      <c r="T45" s="13"/>
      <c r="U45" s="13"/>
      <c r="V45" s="13"/>
      <c r="W45" s="13"/>
      <c r="X45" s="13"/>
      <c r="Y45" s="13"/>
      <c r="Z45" s="14"/>
      <c r="AA45" s="34"/>
      <c r="AB45" s="32"/>
      <c r="AC45" s="108" t="e">
        <f t="shared" si="7"/>
        <v>#DIV/0!</v>
      </c>
      <c r="AD45" s="32">
        <v>1</v>
      </c>
    </row>
    <row r="46" spans="1:30" ht="16.5" customHeight="1">
      <c r="A46" s="71" t="s">
        <v>100</v>
      </c>
      <c r="B46" s="145" t="s">
        <v>130</v>
      </c>
      <c r="C46" s="51" t="s">
        <v>54</v>
      </c>
      <c r="D46" s="51">
        <v>179</v>
      </c>
      <c r="E46" s="56">
        <f>IF((180-D46)*50%&lt;0,0,ROUND((180-D46)*50%,0))</f>
        <v>1</v>
      </c>
      <c r="F46" s="88"/>
      <c r="G46" s="24"/>
      <c r="H46" s="24"/>
      <c r="I46" s="25"/>
      <c r="J46" s="26">
        <f>SUM(F46,G46,H46,I46,4*E46)</f>
        <v>4</v>
      </c>
      <c r="K46" s="27"/>
      <c r="L46" s="13"/>
      <c r="M46" s="28"/>
      <c r="N46" s="103"/>
      <c r="O46" s="27"/>
      <c r="P46" s="156"/>
      <c r="Q46" s="33"/>
      <c r="R46" s="13"/>
      <c r="S46" s="13"/>
      <c r="T46" s="13"/>
      <c r="U46" s="13"/>
      <c r="V46" s="13"/>
      <c r="W46" s="13"/>
      <c r="X46" s="13"/>
      <c r="Y46" s="13"/>
      <c r="Z46" s="14"/>
      <c r="AA46" s="34"/>
      <c r="AB46" s="32"/>
      <c r="AC46" s="108" t="e">
        <f t="shared" si="7"/>
        <v>#DIV/0!</v>
      </c>
      <c r="AD46" s="32">
        <v>1</v>
      </c>
    </row>
    <row r="47" spans="1:30" ht="16.5" customHeight="1">
      <c r="A47" s="71" t="s">
        <v>101</v>
      </c>
      <c r="B47" s="145" t="s">
        <v>131</v>
      </c>
      <c r="C47" s="32"/>
      <c r="D47" s="32"/>
      <c r="E47" s="43">
        <f>IF((180-D47)*50%&lt;0,0,ROUND((180-D47)*50%,0))</f>
        <v>90</v>
      </c>
      <c r="F47" s="90"/>
      <c r="G47" s="44"/>
      <c r="H47" s="44"/>
      <c r="I47" s="45"/>
      <c r="J47" s="26">
        <f>SUM(F47,G47,H47,I47,4*E47)</f>
        <v>360</v>
      </c>
      <c r="K47" s="27"/>
      <c r="L47" s="13"/>
      <c r="M47" s="28"/>
      <c r="N47" s="103"/>
      <c r="O47" s="27"/>
      <c r="P47" s="156"/>
      <c r="Q47" s="33"/>
      <c r="R47" s="13"/>
      <c r="S47" s="13"/>
      <c r="T47" s="13"/>
      <c r="U47" s="13"/>
      <c r="V47" s="13"/>
      <c r="W47" s="13"/>
      <c r="X47" s="13"/>
      <c r="Y47" s="13"/>
      <c r="Z47" s="14"/>
      <c r="AA47" s="34"/>
      <c r="AB47" s="32"/>
      <c r="AC47" s="108" t="e">
        <f t="shared" si="7"/>
        <v>#DIV/0!</v>
      </c>
      <c r="AD47" s="32">
        <v>1</v>
      </c>
    </row>
    <row r="48" spans="1:30" ht="16.5" customHeight="1">
      <c r="A48" s="71" t="s">
        <v>102</v>
      </c>
      <c r="B48" s="145" t="s">
        <v>132</v>
      </c>
      <c r="C48" s="32" t="s">
        <v>53</v>
      </c>
      <c r="D48" s="32">
        <v>167</v>
      </c>
      <c r="E48" s="43">
        <f>IF((180-D48)*50%&lt;0,0,ROUND((180-D48)*50%,0))</f>
        <v>7</v>
      </c>
      <c r="F48" s="88"/>
      <c r="G48" s="24"/>
      <c r="H48" s="24"/>
      <c r="I48" s="25"/>
      <c r="J48" s="26">
        <f>SUM(F48,G48,H48,I48,4*E48)</f>
        <v>28</v>
      </c>
      <c r="K48" s="27"/>
      <c r="L48" s="13"/>
      <c r="M48" s="28"/>
      <c r="N48" s="103"/>
      <c r="O48" s="27"/>
      <c r="P48" s="156"/>
      <c r="Q48" s="33"/>
      <c r="R48" s="13"/>
      <c r="S48" s="13"/>
      <c r="T48" s="13"/>
      <c r="U48" s="13"/>
      <c r="V48" s="13"/>
      <c r="W48" s="13"/>
      <c r="X48" s="13"/>
      <c r="Y48" s="13"/>
      <c r="Z48" s="14"/>
      <c r="AA48" s="34"/>
      <c r="AB48" s="32"/>
      <c r="AC48" s="108" t="e">
        <f t="shared" si="7"/>
        <v>#DIV/0!</v>
      </c>
      <c r="AD48" s="32">
        <v>1</v>
      </c>
    </row>
    <row r="49" spans="1:30" ht="16.5" customHeight="1">
      <c r="A49" s="71" t="s">
        <v>103</v>
      </c>
      <c r="B49" s="145"/>
      <c r="C49" s="32"/>
      <c r="D49" s="32"/>
      <c r="E49" s="43">
        <f>IF((180-D49)*50%&lt;0,0,ROUND((180-D49)*50%,0))</f>
        <v>90</v>
      </c>
      <c r="F49" s="90"/>
      <c r="G49" s="44"/>
      <c r="H49" s="44"/>
      <c r="I49" s="45"/>
      <c r="J49" s="26">
        <f>SUM(F49,G49,H49,I49,4*E49)</f>
        <v>360</v>
      </c>
      <c r="K49" s="27"/>
      <c r="L49" s="13"/>
      <c r="M49" s="28"/>
      <c r="N49" s="103"/>
      <c r="O49" s="27"/>
      <c r="P49" s="156"/>
      <c r="Q49" s="33"/>
      <c r="R49" s="13"/>
      <c r="S49" s="13"/>
      <c r="T49" s="13"/>
      <c r="U49" s="13"/>
      <c r="V49" s="13"/>
      <c r="W49" s="13"/>
      <c r="X49" s="13"/>
      <c r="Y49" s="13"/>
      <c r="Z49" s="14"/>
      <c r="AA49" s="34"/>
      <c r="AB49" s="32"/>
      <c r="AC49" s="108" t="e">
        <f t="shared" si="7"/>
        <v>#DIV/0!</v>
      </c>
      <c r="AD49" s="32">
        <v>1</v>
      </c>
    </row>
    <row r="50" spans="1:30" ht="16.5" customHeight="1">
      <c r="A50" s="116" t="s">
        <v>104</v>
      </c>
      <c r="B50" s="148"/>
      <c r="C50" s="51"/>
      <c r="D50" s="51"/>
      <c r="E50" s="51">
        <f>IF((180-D50)*50%&lt;0,0,ROUND((180-D50)*50%,0))</f>
        <v>90</v>
      </c>
      <c r="F50" s="93"/>
      <c r="G50" s="35"/>
      <c r="H50" s="35"/>
      <c r="I50" s="36"/>
      <c r="J50" s="225">
        <f>SUM(F50,G50,H50,I50,4*E50)</f>
        <v>360</v>
      </c>
      <c r="K50" s="37"/>
      <c r="L50" s="17"/>
      <c r="M50" s="206"/>
      <c r="N50" s="226"/>
      <c r="O50" s="37"/>
      <c r="P50" s="159"/>
      <c r="Q50" s="38"/>
      <c r="R50" s="17"/>
      <c r="S50" s="17"/>
      <c r="T50" s="17"/>
      <c r="U50" s="17"/>
      <c r="V50" s="17"/>
      <c r="W50" s="17"/>
      <c r="X50" s="17"/>
      <c r="Y50" s="17"/>
      <c r="Z50" s="18"/>
      <c r="AA50" s="39"/>
      <c r="AB50" s="51"/>
      <c r="AC50" s="109" t="e">
        <f t="shared" si="7"/>
        <v>#DIV/0!</v>
      </c>
      <c r="AD50" s="51">
        <v>1</v>
      </c>
    </row>
    <row r="51" spans="1:30" ht="16.5" customHeight="1">
      <c r="A51" s="241" t="s">
        <v>105</v>
      </c>
      <c r="B51" s="149"/>
      <c r="C51" s="106"/>
      <c r="D51" s="106"/>
      <c r="E51" s="106">
        <f>IF((180-D51)*50%&lt;0,0,ROUND((180-D51)*50%,0))</f>
        <v>90</v>
      </c>
      <c r="F51" s="91"/>
      <c r="G51" s="66"/>
      <c r="H51" s="66"/>
      <c r="I51" s="67"/>
      <c r="J51" s="227">
        <f>SUM(F51,G51,H51,I51,4*E51)</f>
        <v>360</v>
      </c>
      <c r="K51" s="68"/>
      <c r="L51" s="69"/>
      <c r="M51" s="228"/>
      <c r="N51" s="229"/>
      <c r="O51" s="68"/>
      <c r="P51" s="160"/>
      <c r="Q51" s="142"/>
      <c r="R51" s="69"/>
      <c r="S51" s="69"/>
      <c r="T51" s="69"/>
      <c r="U51" s="69"/>
      <c r="V51" s="69"/>
      <c r="W51" s="69"/>
      <c r="X51" s="69"/>
      <c r="Y51" s="69"/>
      <c r="Z51" s="122"/>
      <c r="AA51" s="123"/>
      <c r="AB51" s="106"/>
      <c r="AC51" s="124" t="e">
        <f t="shared" si="7"/>
        <v>#DIV/0!</v>
      </c>
      <c r="AD51" s="106">
        <v>1</v>
      </c>
    </row>
    <row r="52" spans="1:30" ht="16.5" customHeight="1">
      <c r="A52" s="117" t="s">
        <v>106</v>
      </c>
      <c r="B52" s="147"/>
      <c r="C52" s="43"/>
      <c r="D52" s="43"/>
      <c r="E52" s="43">
        <f>IF((180-D52)*50%&lt;0,0,ROUND((180-D52)*50%,0))</f>
        <v>90</v>
      </c>
      <c r="F52" s="90"/>
      <c r="G52" s="44"/>
      <c r="H52" s="44"/>
      <c r="I52" s="45"/>
      <c r="J52" s="46">
        <f>SUM(F52,G52,H52,I52,4*E52)</f>
        <v>360</v>
      </c>
      <c r="K52" s="47"/>
      <c r="L52" s="19"/>
      <c r="M52" s="48"/>
      <c r="N52" s="104"/>
      <c r="O52" s="47"/>
      <c r="P52" s="158"/>
      <c r="Q52" s="49"/>
      <c r="R52" s="19"/>
      <c r="S52" s="19"/>
      <c r="T52" s="19"/>
      <c r="U52" s="19"/>
      <c r="V52" s="19"/>
      <c r="W52" s="19"/>
      <c r="X52" s="19"/>
      <c r="Y52" s="19"/>
      <c r="Z52" s="20"/>
      <c r="AA52" s="50"/>
      <c r="AB52" s="43"/>
      <c r="AC52" s="110" t="e">
        <f aca="true" t="shared" si="8" ref="AC52:AC69">AVERAGE(F52,G52,H52,I52,K52,L52,O52,P52)</f>
        <v>#DIV/0!</v>
      </c>
      <c r="AD52" s="43">
        <v>1</v>
      </c>
    </row>
    <row r="53" spans="1:30" ht="16.5" customHeight="1">
      <c r="A53" s="71" t="s">
        <v>107</v>
      </c>
      <c r="B53" s="145"/>
      <c r="C53" s="32"/>
      <c r="D53" s="32"/>
      <c r="E53" s="43">
        <f>IF((180-D53)*50%&lt;0,0,ROUND((180-D53)*50%,0))</f>
        <v>90</v>
      </c>
      <c r="F53" s="88"/>
      <c r="G53" s="24"/>
      <c r="H53" s="24"/>
      <c r="I53" s="25"/>
      <c r="J53" s="26">
        <f>SUM(F53,G53,H53,I53,4*E53)</f>
        <v>360</v>
      </c>
      <c r="K53" s="27"/>
      <c r="L53" s="13"/>
      <c r="M53" s="28"/>
      <c r="N53" s="103"/>
      <c r="O53" s="27"/>
      <c r="P53" s="156"/>
      <c r="Q53" s="33"/>
      <c r="R53" s="13"/>
      <c r="S53" s="13"/>
      <c r="T53" s="13"/>
      <c r="U53" s="13"/>
      <c r="V53" s="13"/>
      <c r="W53" s="13"/>
      <c r="X53" s="13"/>
      <c r="Y53" s="13"/>
      <c r="Z53" s="14"/>
      <c r="AA53" s="34"/>
      <c r="AB53" s="32"/>
      <c r="AC53" s="108" t="e">
        <f t="shared" si="8"/>
        <v>#DIV/0!</v>
      </c>
      <c r="AD53" s="32">
        <v>1</v>
      </c>
    </row>
    <row r="54" spans="1:30" ht="16.5" customHeight="1">
      <c r="A54" s="71" t="s">
        <v>108</v>
      </c>
      <c r="B54" s="145"/>
      <c r="C54" s="32"/>
      <c r="D54" s="32"/>
      <c r="E54" s="43">
        <f>IF((180-D54)*50%&lt;0,0,ROUND((180-D54)*50%,0))</f>
        <v>90</v>
      </c>
      <c r="F54" s="90"/>
      <c r="G54" s="44"/>
      <c r="H54" s="44"/>
      <c r="I54" s="45"/>
      <c r="J54" s="26">
        <f>SUM(F54,G54,H54,I54,4*E54)</f>
        <v>360</v>
      </c>
      <c r="K54" s="27"/>
      <c r="L54" s="13"/>
      <c r="M54" s="28"/>
      <c r="N54" s="103"/>
      <c r="O54" s="27"/>
      <c r="P54" s="156"/>
      <c r="Q54" s="33"/>
      <c r="R54" s="13"/>
      <c r="S54" s="13"/>
      <c r="T54" s="13"/>
      <c r="U54" s="13"/>
      <c r="V54" s="13"/>
      <c r="W54" s="13"/>
      <c r="X54" s="13"/>
      <c r="Y54" s="13"/>
      <c r="Z54" s="14"/>
      <c r="AA54" s="34"/>
      <c r="AB54" s="32"/>
      <c r="AC54" s="108" t="e">
        <f t="shared" si="8"/>
        <v>#DIV/0!</v>
      </c>
      <c r="AD54" s="32">
        <v>1</v>
      </c>
    </row>
    <row r="55" spans="1:30" ht="16.5" customHeight="1">
      <c r="A55" s="71" t="s">
        <v>109</v>
      </c>
      <c r="B55" s="145"/>
      <c r="C55" s="51"/>
      <c r="D55" s="51"/>
      <c r="E55" s="56">
        <f>IF((180-D55)*50%&lt;0,0,ROUND((180-D55)*50%,0))</f>
        <v>90</v>
      </c>
      <c r="F55" s="88"/>
      <c r="G55" s="24"/>
      <c r="H55" s="24"/>
      <c r="I55" s="25"/>
      <c r="J55" s="26">
        <f>SUM(F55,G55,H55,I55,4*E55)</f>
        <v>360</v>
      </c>
      <c r="K55" s="27"/>
      <c r="L55" s="13"/>
      <c r="M55" s="28"/>
      <c r="N55" s="103"/>
      <c r="O55" s="27"/>
      <c r="P55" s="156"/>
      <c r="Q55" s="33"/>
      <c r="R55" s="13"/>
      <c r="S55" s="13"/>
      <c r="T55" s="13"/>
      <c r="U55" s="13"/>
      <c r="V55" s="13"/>
      <c r="W55" s="13"/>
      <c r="X55" s="13"/>
      <c r="Y55" s="13"/>
      <c r="Z55" s="14"/>
      <c r="AA55" s="34"/>
      <c r="AB55" s="32"/>
      <c r="AC55" s="108" t="e">
        <f t="shared" si="8"/>
        <v>#DIV/0!</v>
      </c>
      <c r="AD55" s="32">
        <v>1</v>
      </c>
    </row>
    <row r="56" spans="1:30" ht="16.5" customHeight="1">
      <c r="A56" s="71" t="s">
        <v>110</v>
      </c>
      <c r="B56" s="145"/>
      <c r="C56" s="32"/>
      <c r="D56" s="32"/>
      <c r="E56" s="43">
        <f>IF((180-D56)*50%&lt;0,0,ROUND((180-D56)*50%,0))</f>
        <v>90</v>
      </c>
      <c r="F56" s="90"/>
      <c r="G56" s="44"/>
      <c r="H56" s="44"/>
      <c r="I56" s="45"/>
      <c r="J56" s="26">
        <f>SUM(F56,G56,H56,I56,4*E56)</f>
        <v>360</v>
      </c>
      <c r="K56" s="27"/>
      <c r="L56" s="13"/>
      <c r="M56" s="28"/>
      <c r="N56" s="103"/>
      <c r="O56" s="27"/>
      <c r="P56" s="156"/>
      <c r="Q56" s="33"/>
      <c r="R56" s="13"/>
      <c r="S56" s="13"/>
      <c r="T56" s="13"/>
      <c r="U56" s="13"/>
      <c r="V56" s="13"/>
      <c r="W56" s="13"/>
      <c r="X56" s="13"/>
      <c r="Y56" s="13"/>
      <c r="Z56" s="14"/>
      <c r="AA56" s="34"/>
      <c r="AB56" s="32"/>
      <c r="AC56" s="108" t="e">
        <f t="shared" si="8"/>
        <v>#DIV/0!</v>
      </c>
      <c r="AD56" s="32">
        <v>1</v>
      </c>
    </row>
    <row r="57" spans="1:30" ht="16.5" customHeight="1">
      <c r="A57" s="71" t="s">
        <v>111</v>
      </c>
      <c r="B57" s="145"/>
      <c r="C57" s="32"/>
      <c r="D57" s="32"/>
      <c r="E57" s="43">
        <f>IF((180-D57)*50%&lt;0,0,ROUND((180-D57)*50%,0))</f>
        <v>90</v>
      </c>
      <c r="F57" s="88"/>
      <c r="G57" s="24"/>
      <c r="H57" s="24"/>
      <c r="I57" s="25"/>
      <c r="J57" s="26">
        <f>SUM(F57,G57,H57,I57,4*E57)</f>
        <v>360</v>
      </c>
      <c r="K57" s="27"/>
      <c r="L57" s="13"/>
      <c r="M57" s="28"/>
      <c r="N57" s="103"/>
      <c r="O57" s="27"/>
      <c r="P57" s="156"/>
      <c r="Q57" s="33"/>
      <c r="R57" s="13"/>
      <c r="S57" s="13"/>
      <c r="T57" s="13"/>
      <c r="U57" s="13"/>
      <c r="V57" s="13"/>
      <c r="W57" s="13"/>
      <c r="X57" s="13"/>
      <c r="Y57" s="13"/>
      <c r="Z57" s="14"/>
      <c r="AA57" s="34"/>
      <c r="AB57" s="32"/>
      <c r="AC57" s="108" t="e">
        <f t="shared" si="8"/>
        <v>#DIV/0!</v>
      </c>
      <c r="AD57" s="32">
        <v>1</v>
      </c>
    </row>
    <row r="58" spans="1:30" ht="16.5" customHeight="1">
      <c r="A58" s="71" t="s">
        <v>112</v>
      </c>
      <c r="B58" s="145"/>
      <c r="C58" s="32"/>
      <c r="D58" s="32"/>
      <c r="E58" s="43">
        <f>IF((180-D58)*50%&lt;0,0,ROUND((180-D58)*50%,0))</f>
        <v>90</v>
      </c>
      <c r="F58" s="90"/>
      <c r="G58" s="44"/>
      <c r="H58" s="44"/>
      <c r="I58" s="45"/>
      <c r="J58" s="26">
        <f>SUM(F58,G58,H58,I58,4*E58)</f>
        <v>360</v>
      </c>
      <c r="K58" s="27"/>
      <c r="L58" s="13"/>
      <c r="M58" s="28"/>
      <c r="N58" s="103"/>
      <c r="O58" s="27"/>
      <c r="P58" s="156"/>
      <c r="Q58" s="33"/>
      <c r="R58" s="13"/>
      <c r="S58" s="13"/>
      <c r="T58" s="13"/>
      <c r="U58" s="13"/>
      <c r="V58" s="13"/>
      <c r="W58" s="13"/>
      <c r="X58" s="13"/>
      <c r="Y58" s="13"/>
      <c r="Z58" s="14"/>
      <c r="AA58" s="34"/>
      <c r="AB58" s="32"/>
      <c r="AC58" s="108" t="e">
        <f t="shared" si="8"/>
        <v>#DIV/0!</v>
      </c>
      <c r="AD58" s="32">
        <v>1</v>
      </c>
    </row>
    <row r="59" spans="1:30" ht="16.5" customHeight="1">
      <c r="A59" s="116" t="s">
        <v>113</v>
      </c>
      <c r="B59" s="148"/>
      <c r="C59" s="51"/>
      <c r="D59" s="51"/>
      <c r="E59" s="51">
        <f>IF((180-D59)*50%&lt;0,0,ROUND((180-D59)*50%,0))</f>
        <v>90</v>
      </c>
      <c r="F59" s="93"/>
      <c r="G59" s="35"/>
      <c r="H59" s="35"/>
      <c r="I59" s="36"/>
      <c r="J59" s="225">
        <f>SUM(F59,G59,H59,I59,4*E59)</f>
        <v>360</v>
      </c>
      <c r="K59" s="37"/>
      <c r="L59" s="17"/>
      <c r="M59" s="206"/>
      <c r="N59" s="226"/>
      <c r="O59" s="37"/>
      <c r="P59" s="159"/>
      <c r="Q59" s="38"/>
      <c r="R59" s="17"/>
      <c r="S59" s="17"/>
      <c r="T59" s="17"/>
      <c r="U59" s="17"/>
      <c r="V59" s="17"/>
      <c r="W59" s="17"/>
      <c r="X59" s="17"/>
      <c r="Y59" s="17"/>
      <c r="Z59" s="18"/>
      <c r="AA59" s="39"/>
      <c r="AB59" s="51"/>
      <c r="AC59" s="109" t="e">
        <f t="shared" si="8"/>
        <v>#DIV/0!</v>
      </c>
      <c r="AD59" s="51">
        <v>1</v>
      </c>
    </row>
    <row r="60" spans="1:30" ht="16.5" customHeight="1">
      <c r="A60" s="241" t="s">
        <v>114</v>
      </c>
      <c r="B60" s="149"/>
      <c r="C60" s="106"/>
      <c r="D60" s="106"/>
      <c r="E60" s="106">
        <f>IF((180-D60)*50%&lt;0,0,ROUND((180-D60)*50%,0))</f>
        <v>90</v>
      </c>
      <c r="F60" s="91"/>
      <c r="G60" s="66"/>
      <c r="H60" s="66"/>
      <c r="I60" s="67"/>
      <c r="J60" s="227">
        <f>SUM(F60,G60,H60,I60,4*E60)</f>
        <v>360</v>
      </c>
      <c r="K60" s="68"/>
      <c r="L60" s="69"/>
      <c r="M60" s="228"/>
      <c r="N60" s="229"/>
      <c r="O60" s="68"/>
      <c r="P60" s="160"/>
      <c r="Q60" s="142"/>
      <c r="R60" s="69"/>
      <c r="S60" s="69"/>
      <c r="T60" s="69"/>
      <c r="U60" s="69"/>
      <c r="V60" s="69"/>
      <c r="W60" s="69"/>
      <c r="X60" s="69"/>
      <c r="Y60" s="69"/>
      <c r="Z60" s="122"/>
      <c r="AA60" s="123"/>
      <c r="AB60" s="106"/>
      <c r="AC60" s="124" t="e">
        <f t="shared" si="8"/>
        <v>#DIV/0!</v>
      </c>
      <c r="AD60" s="106">
        <v>1</v>
      </c>
    </row>
    <row r="61" spans="1:30" ht="16.5" customHeight="1">
      <c r="A61" s="117" t="s">
        <v>115</v>
      </c>
      <c r="B61" s="147"/>
      <c r="C61" s="43"/>
      <c r="D61" s="43"/>
      <c r="E61" s="43">
        <f>IF((180-D61)*50%&lt;0,0,ROUND((180-D61)*50%,0))</f>
        <v>90</v>
      </c>
      <c r="F61" s="90"/>
      <c r="G61" s="44"/>
      <c r="H61" s="44"/>
      <c r="I61" s="45"/>
      <c r="J61" s="46">
        <f>SUM(F61,G61,H61,I61,4*E61)</f>
        <v>360</v>
      </c>
      <c r="K61" s="47"/>
      <c r="L61" s="19"/>
      <c r="M61" s="48"/>
      <c r="N61" s="104"/>
      <c r="O61" s="47"/>
      <c r="P61" s="158"/>
      <c r="Q61" s="49"/>
      <c r="R61" s="19"/>
      <c r="S61" s="19"/>
      <c r="T61" s="19"/>
      <c r="U61" s="19"/>
      <c r="V61" s="19"/>
      <c r="W61" s="19"/>
      <c r="X61" s="19"/>
      <c r="Y61" s="19"/>
      <c r="Z61" s="20"/>
      <c r="AA61" s="50"/>
      <c r="AB61" s="43"/>
      <c r="AC61" s="110" t="e">
        <f t="shared" si="8"/>
        <v>#DIV/0!</v>
      </c>
      <c r="AD61" s="43">
        <v>1</v>
      </c>
    </row>
    <row r="62" spans="1:30" ht="16.5" customHeight="1">
      <c r="A62" s="71" t="s">
        <v>116</v>
      </c>
      <c r="B62" s="145"/>
      <c r="C62" s="32"/>
      <c r="D62" s="32"/>
      <c r="E62" s="43">
        <f>IF((180-D62)*50%&lt;0,0,ROUND((180-D62)*50%,0))</f>
        <v>90</v>
      </c>
      <c r="F62" s="88"/>
      <c r="G62" s="24"/>
      <c r="H62" s="24"/>
      <c r="I62" s="25"/>
      <c r="J62" s="26">
        <f>SUM(F62,G62,H62,I62,4*E62)</f>
        <v>360</v>
      </c>
      <c r="K62" s="27"/>
      <c r="L62" s="13"/>
      <c r="M62" s="28"/>
      <c r="N62" s="103"/>
      <c r="O62" s="27"/>
      <c r="P62" s="156"/>
      <c r="Q62" s="33"/>
      <c r="R62" s="13"/>
      <c r="S62" s="13"/>
      <c r="T62" s="13"/>
      <c r="U62" s="13"/>
      <c r="V62" s="13"/>
      <c r="W62" s="13"/>
      <c r="X62" s="13"/>
      <c r="Y62" s="13"/>
      <c r="Z62" s="14"/>
      <c r="AA62" s="34"/>
      <c r="AB62" s="32"/>
      <c r="AC62" s="108" t="e">
        <f t="shared" si="8"/>
        <v>#DIV/0!</v>
      </c>
      <c r="AD62" s="32">
        <v>1</v>
      </c>
    </row>
    <row r="63" spans="1:30" ht="16.5" customHeight="1">
      <c r="A63" s="71" t="s">
        <v>117</v>
      </c>
      <c r="B63" s="145"/>
      <c r="C63" s="32"/>
      <c r="D63" s="32"/>
      <c r="E63" s="43">
        <f>IF((180-D63)*50%&lt;0,0,ROUND((180-D63)*50%,0))</f>
        <v>90</v>
      </c>
      <c r="F63" s="90"/>
      <c r="G63" s="44"/>
      <c r="H63" s="44"/>
      <c r="I63" s="45"/>
      <c r="J63" s="26">
        <f>SUM(F63,G63,H63,I63,4*E63)</f>
        <v>360</v>
      </c>
      <c r="K63" s="27"/>
      <c r="L63" s="13"/>
      <c r="M63" s="28"/>
      <c r="N63" s="103"/>
      <c r="O63" s="27"/>
      <c r="P63" s="156"/>
      <c r="Q63" s="33"/>
      <c r="R63" s="13"/>
      <c r="S63" s="13"/>
      <c r="T63" s="13"/>
      <c r="U63" s="13"/>
      <c r="V63" s="13"/>
      <c r="W63" s="13"/>
      <c r="X63" s="13"/>
      <c r="Y63" s="13"/>
      <c r="Z63" s="14"/>
      <c r="AA63" s="34"/>
      <c r="AB63" s="32"/>
      <c r="AC63" s="108" t="e">
        <f t="shared" si="8"/>
        <v>#DIV/0!</v>
      </c>
      <c r="AD63" s="32">
        <v>1</v>
      </c>
    </row>
    <row r="64" spans="1:30" ht="16.5" customHeight="1">
      <c r="A64" s="71" t="s">
        <v>118</v>
      </c>
      <c r="B64" s="145"/>
      <c r="C64" s="51"/>
      <c r="D64" s="51"/>
      <c r="E64" s="56">
        <f>IF((180-D64)*50%&lt;0,0,ROUND((180-D64)*50%,0))</f>
        <v>90</v>
      </c>
      <c r="F64" s="88"/>
      <c r="G64" s="24"/>
      <c r="H64" s="24"/>
      <c r="I64" s="25"/>
      <c r="J64" s="26">
        <f>SUM(F64,G64,H64,I64,4*E64)</f>
        <v>360</v>
      </c>
      <c r="K64" s="27"/>
      <c r="L64" s="13"/>
      <c r="M64" s="28"/>
      <c r="N64" s="103"/>
      <c r="O64" s="27"/>
      <c r="P64" s="156"/>
      <c r="Q64" s="33"/>
      <c r="R64" s="13"/>
      <c r="S64" s="13"/>
      <c r="T64" s="13"/>
      <c r="U64" s="13"/>
      <c r="V64" s="13"/>
      <c r="W64" s="13"/>
      <c r="X64" s="13"/>
      <c r="Y64" s="13"/>
      <c r="Z64" s="14"/>
      <c r="AA64" s="34"/>
      <c r="AB64" s="32"/>
      <c r="AC64" s="108" t="e">
        <f t="shared" si="8"/>
        <v>#DIV/0!</v>
      </c>
      <c r="AD64" s="32">
        <v>1</v>
      </c>
    </row>
    <row r="65" spans="1:30" ht="16.5" customHeight="1">
      <c r="A65" s="71">
        <v>62</v>
      </c>
      <c r="B65" s="145"/>
      <c r="C65" s="32"/>
      <c r="D65" s="32"/>
      <c r="E65" s="43">
        <f>IF((180-D65)*50%&lt;0,0,ROUND((180-D65)*50%,0))</f>
        <v>90</v>
      </c>
      <c r="F65" s="90"/>
      <c r="G65" s="44"/>
      <c r="H65" s="44"/>
      <c r="I65" s="45"/>
      <c r="J65" s="26">
        <f>SUM(F65,G65,H65,I65,4*E65)</f>
        <v>360</v>
      </c>
      <c r="K65" s="27"/>
      <c r="L65" s="13"/>
      <c r="M65" s="28"/>
      <c r="N65" s="103"/>
      <c r="O65" s="27"/>
      <c r="P65" s="156"/>
      <c r="Q65" s="33"/>
      <c r="R65" s="13"/>
      <c r="S65" s="13"/>
      <c r="T65" s="13"/>
      <c r="U65" s="13"/>
      <c r="V65" s="13"/>
      <c r="W65" s="13"/>
      <c r="X65" s="13"/>
      <c r="Y65" s="13"/>
      <c r="Z65" s="14"/>
      <c r="AA65" s="34"/>
      <c r="AB65" s="32"/>
      <c r="AC65" s="108" t="e">
        <f t="shared" si="8"/>
        <v>#DIV/0!</v>
      </c>
      <c r="AD65" s="32">
        <v>1</v>
      </c>
    </row>
    <row r="66" spans="1:30" ht="16.5" customHeight="1">
      <c r="A66" s="71" t="s">
        <v>119</v>
      </c>
      <c r="B66" s="145"/>
      <c r="C66" s="32"/>
      <c r="D66" s="32"/>
      <c r="E66" s="43">
        <f>IF((180-D66)*50%&lt;0,0,ROUND((180-D66)*50%,0))</f>
        <v>90</v>
      </c>
      <c r="F66" s="88"/>
      <c r="G66" s="24"/>
      <c r="H66" s="24"/>
      <c r="I66" s="25"/>
      <c r="J66" s="26">
        <f>SUM(F66,G66,H66,I66,4*E66)</f>
        <v>360</v>
      </c>
      <c r="K66" s="27"/>
      <c r="L66" s="13"/>
      <c r="M66" s="28"/>
      <c r="N66" s="103"/>
      <c r="O66" s="27"/>
      <c r="P66" s="156"/>
      <c r="Q66" s="33"/>
      <c r="R66" s="13"/>
      <c r="S66" s="13"/>
      <c r="T66" s="13"/>
      <c r="U66" s="13"/>
      <c r="V66" s="13"/>
      <c r="W66" s="13"/>
      <c r="X66" s="13"/>
      <c r="Y66" s="13"/>
      <c r="Z66" s="14"/>
      <c r="AA66" s="34"/>
      <c r="AB66" s="32"/>
      <c r="AC66" s="108" t="e">
        <f t="shared" si="8"/>
        <v>#DIV/0!</v>
      </c>
      <c r="AD66" s="32">
        <v>1</v>
      </c>
    </row>
    <row r="67" spans="1:30" ht="16.5" customHeight="1" thickBot="1">
      <c r="A67" s="177" t="s">
        <v>120</v>
      </c>
      <c r="B67" s="178"/>
      <c r="C67" s="179"/>
      <c r="D67" s="179"/>
      <c r="E67" s="180">
        <f>IF((180-D67)*50%&lt;0,0,ROUND((180-D67)*50%,0))</f>
        <v>90</v>
      </c>
      <c r="F67" s="181"/>
      <c r="G67" s="182"/>
      <c r="H67" s="182"/>
      <c r="I67" s="174"/>
      <c r="J67" s="175">
        <f>SUM(F67,G67,H67,I67,4*E67)</f>
        <v>360</v>
      </c>
      <c r="K67" s="183"/>
      <c r="L67" s="184"/>
      <c r="M67" s="185"/>
      <c r="N67" s="186"/>
      <c r="O67" s="183"/>
      <c r="P67" s="187"/>
      <c r="Q67" s="188"/>
      <c r="R67" s="184"/>
      <c r="S67" s="184"/>
      <c r="T67" s="184"/>
      <c r="U67" s="184"/>
      <c r="V67" s="184"/>
      <c r="W67" s="184"/>
      <c r="X67" s="184"/>
      <c r="Y67" s="184"/>
      <c r="Z67" s="189"/>
      <c r="AA67" s="190"/>
      <c r="AB67" s="179"/>
      <c r="AC67" s="191" t="e">
        <f t="shared" si="8"/>
        <v>#DIV/0!</v>
      </c>
      <c r="AD67" s="179">
        <v>1</v>
      </c>
    </row>
    <row r="68" spans="1:3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</sheetData>
  <sheetProtection/>
  <mergeCells count="12">
    <mergeCell ref="M2:M3"/>
    <mergeCell ref="N2:N3"/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2020-03-11T19:56:49Z</dcterms:modified>
  <cp:category/>
  <cp:version/>
  <cp:contentType/>
  <cp:contentStatus/>
</cp:coreProperties>
</file>