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45" windowWidth="15480" windowHeight="8190" tabRatio="314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<sst xmlns="http://schemas.openxmlformats.org/spreadsheetml/2006/main" count="143" uniqueCount="111">
  <si>
    <t>pořadí</t>
  </si>
  <si>
    <t>1.</t>
  </si>
  <si>
    <t>2.</t>
  </si>
  <si>
    <t>3.</t>
  </si>
  <si>
    <t>4.</t>
  </si>
  <si>
    <t>Součet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</si>
  <si>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</si>
  <si>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</si>
  <si>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</si>
  <si>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</si>
  <si>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</si>
  <si>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</si>
  <si>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</si>
  <si>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</si>
  <si>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</si>
  <si>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</si>
  <si>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Jméno</t>
  </si>
  <si>
    <t>Vaněk Tomáš</t>
  </si>
  <si>
    <t>Niepřej Michal</t>
  </si>
  <si>
    <t>Kvalifikace</t>
  </si>
  <si>
    <t>Semifinále</t>
  </si>
  <si>
    <t>Finále</t>
  </si>
  <si>
    <t>15.</t>
  </si>
  <si>
    <t>16.</t>
  </si>
  <si>
    <t>17.</t>
  </si>
  <si>
    <t>18.</t>
  </si>
  <si>
    <t>19.</t>
  </si>
  <si>
    <t>20.</t>
  </si>
  <si>
    <t>21.</t>
  </si>
  <si>
    <t>22.</t>
  </si>
  <si>
    <t>25.</t>
  </si>
  <si>
    <t>26.</t>
  </si>
  <si>
    <t>24.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</si>
  <si>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</si>
  <si>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</si>
  <si>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</si>
  <si>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</si>
  <si>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</si>
  <si>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</si>
  <si>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</si>
  <si>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</si>
  <si>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</si>
  <si>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</si>
  <si>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</si>
  <si>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</si>
  <si>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</si>
  <si>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</si>
  <si>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23.</t>
  </si>
  <si>
    <t>celodenní průměr</t>
  </si>
  <si>
    <t>Body</t>
  </si>
  <si>
    <t>Nej nához</t>
  </si>
  <si>
    <t>Slípka Jaroslav</t>
  </si>
  <si>
    <t>Průměr kvalif.</t>
  </si>
  <si>
    <t>Průměr kv.+sem.</t>
  </si>
  <si>
    <t>B</t>
  </si>
  <si>
    <t>A</t>
  </si>
  <si>
    <t>Kunc Ota</t>
  </si>
  <si>
    <t>C</t>
  </si>
  <si>
    <t>Uhlíř Jirka ml.</t>
  </si>
  <si>
    <t>Kalista Petr</t>
  </si>
  <si>
    <t>Heřmánková Blanka</t>
  </si>
  <si>
    <t>Částka v měšci</t>
  </si>
  <si>
    <t xml:space="preserve">1.turnaj </t>
  </si>
  <si>
    <t xml:space="preserve">2.turnaj </t>
  </si>
  <si>
    <t>3.turnaj</t>
  </si>
  <si>
    <t>4.turnaj</t>
  </si>
  <si>
    <t>5.turnaj</t>
  </si>
  <si>
    <t>6.turnaj</t>
  </si>
  <si>
    <t>Celkem</t>
  </si>
  <si>
    <t xml:space="preserve">Butal Jaroslav </t>
  </si>
  <si>
    <t>41.</t>
  </si>
  <si>
    <t>42.</t>
  </si>
  <si>
    <t>43.</t>
  </si>
  <si>
    <t>44.</t>
  </si>
  <si>
    <t>45.</t>
  </si>
  <si>
    <t>Losování</t>
  </si>
  <si>
    <t>Heřmánek Jirka</t>
  </si>
  <si>
    <t>Květinská Lucka</t>
  </si>
  <si>
    <t>Doležal Jirka</t>
  </si>
  <si>
    <t>Čikeš Milan</t>
  </si>
  <si>
    <t>Pisinger Míra</t>
  </si>
  <si>
    <t>Trča Pavel</t>
  </si>
  <si>
    <t>Štumfol</t>
  </si>
  <si>
    <t>zbytek</t>
  </si>
  <si>
    <t>Mareš Michal</t>
  </si>
  <si>
    <t>Zdeňková Denisa</t>
  </si>
  <si>
    <t>Tětek Petr</t>
  </si>
  <si>
    <t>Tětková Lenka</t>
  </si>
  <si>
    <t>Sova Petr ml.</t>
  </si>
  <si>
    <t>Květinská</t>
  </si>
  <si>
    <t>Turnaj 1.12.2018 - devítka</t>
  </si>
  <si>
    <t xml:space="preserve">3.turnaj </t>
  </si>
  <si>
    <t xml:space="preserve">4.turnaj </t>
  </si>
  <si>
    <t>Kalista</t>
  </si>
  <si>
    <t xml:space="preserve">5.turnaj </t>
  </si>
  <si>
    <t xml:space="preserve">6.turnaj </t>
  </si>
  <si>
    <t>Frýbortová Marie</t>
  </si>
  <si>
    <t>Frýbort Ota</t>
  </si>
  <si>
    <t>Prokeš Michal</t>
  </si>
  <si>
    <t>Pitrák Jindra</t>
  </si>
  <si>
    <t>Krch Míra</t>
  </si>
  <si>
    <t>Čechura Dalibor</t>
  </si>
  <si>
    <t>Dusík Pepa</t>
  </si>
  <si>
    <t>Štumpa Zdeněk</t>
  </si>
  <si>
    <t>Cicvárek Jaroslav</t>
  </si>
  <si>
    <t>Včeliš Michal</t>
  </si>
  <si>
    <t>Biskupová Martina</t>
  </si>
  <si>
    <t>Holman Petr</t>
  </si>
  <si>
    <t>Žilka Jan</t>
  </si>
  <si>
    <t>Zdeňková</t>
  </si>
  <si>
    <t>Další turnaj 12.1.2019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</si>
</sst>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Red][&gt;=500]General;[Blue][&lt;=300]General;General"/>
    <numFmt numFmtId="165" formatCode="[Red][&gt;=200]General;[Blue][&lt;=100]General;General"/>
    <numFmt numFmtId="166" formatCode="mmm\ dd"/>
    <numFmt numFmtId="167" formatCode="0;;"/>
  </numFmts>
  <fonts count="19">
    <font>
      <sz val="10"/>
      <name val="Arial"/>
      <family val="2"/>
    </font>
    <font>
      <sz val="10"/>
      <name val="Arial CE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u val="single"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9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/>
      <top style="hair">
        <color indexed="8"/>
      </top>
      <bottom style="hair"/>
    </border>
    <border>
      <left style="medium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>
        <color indexed="8"/>
      </right>
      <top style="hair"/>
      <bottom style="hair"/>
    </border>
    <border>
      <left style="medium"/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medium"/>
      <top style="hair"/>
      <bottom style="thin"/>
    </border>
    <border>
      <left style="medium"/>
      <right style="medium"/>
      <top style="hair"/>
      <bottom style="thin"/>
    </border>
    <border>
      <left style="medium"/>
      <right style="hair">
        <color indexed="8"/>
      </right>
      <top style="hair"/>
      <bottom style="thin"/>
    </border>
    <border>
      <left style="medium"/>
      <right style="hair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 style="hair"/>
      <bottom style="thin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medium"/>
      <right>
        <color indexed="63"/>
      </right>
      <top style="hair">
        <color indexed="8"/>
      </top>
      <bottom style="hair"/>
    </border>
    <border>
      <left>
        <color indexed="63"/>
      </left>
      <right style="medium"/>
      <top style="hair">
        <color indexed="8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hair">
        <color indexed="8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/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thin"/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hair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21" applyFont="1" applyFill="1" applyBorder="1" applyAlignment="1" applyProtection="1">
      <alignment horizontal="left" vertical="center"/>
      <protection hidden="1"/>
    </xf>
    <xf numFmtId="0" fontId="2" fillId="0" borderId="0" xfId="21" applyFont="1" applyFill="1" applyBorder="1" applyAlignment="1" applyProtection="1">
      <alignment horizontal="center" vertical="center"/>
      <protection hidden="1"/>
    </xf>
    <xf numFmtId="0" fontId="3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 applyProtection="1">
      <alignment horizontal="center" vertical="center" textRotation="90"/>
      <protection hidden="1"/>
    </xf>
    <xf numFmtId="0" fontId="4" fillId="0" borderId="0" xfId="21" applyFont="1" applyFill="1" applyBorder="1" applyAlignment="1" applyProtection="1">
      <alignment horizontal="center" vertical="center" textRotation="90" shrinkToFit="1"/>
      <protection hidden="1"/>
    </xf>
    <xf numFmtId="0" fontId="0" fillId="0" borderId="0" xfId="0" applyFont="1" applyFill="1" applyAlignment="1">
      <alignment/>
    </xf>
    <xf numFmtId="0" fontId="6" fillId="0" borderId="1" xfId="21" applyFont="1" applyFill="1" applyBorder="1" applyAlignment="1" applyProtection="1">
      <alignment horizontal="center" vertical="center"/>
      <protection hidden="1"/>
    </xf>
    <xf numFmtId="0" fontId="9" fillId="0" borderId="0" xfId="20" applyFont="1" applyBorder="1" applyAlignment="1" applyProtection="1">
      <alignment horizontal="right"/>
      <protection hidden="1"/>
    </xf>
    <xf numFmtId="0" fontId="9" fillId="0" borderId="0" xfId="20" applyFont="1" applyBorder="1" applyProtection="1">
      <alignment/>
      <protection hidden="1"/>
    </xf>
    <xf numFmtId="165" fontId="10" fillId="0" borderId="0" xfId="20" applyNumberFormat="1" applyFont="1" applyBorder="1" applyAlignment="1" applyProtection="1">
      <alignment vertical="center" wrapText="1"/>
      <protection hidden="1"/>
    </xf>
    <xf numFmtId="165" fontId="10" fillId="0" borderId="0" xfId="20" applyNumberFormat="1" applyFont="1" applyBorder="1" applyAlignment="1" applyProtection="1">
      <alignment horizontal="center" vertical="center" wrapText="1"/>
      <protection hidden="1"/>
    </xf>
    <xf numFmtId="2" fontId="9" fillId="0" borderId="0" xfId="20" applyNumberFormat="1" applyFont="1" applyBorder="1" applyAlignment="1" applyProtection="1">
      <alignment horizontal="center"/>
      <protection hidden="1"/>
    </xf>
    <xf numFmtId="0" fontId="9" fillId="0" borderId="0" xfId="20" applyFont="1" applyBorder="1" applyAlignment="1" applyProtection="1">
      <alignment horizontal="center"/>
      <protection hidden="1"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" xfId="21" applyFont="1" applyFill="1" applyBorder="1" applyAlignment="1" applyProtection="1">
      <alignment horizontal="center" vertical="center"/>
      <protection hidden="1"/>
    </xf>
    <xf numFmtId="164" fontId="8" fillId="0" borderId="1" xfId="21" applyNumberFormat="1" applyFont="1" applyFill="1" applyBorder="1" applyAlignment="1" applyProtection="1">
      <alignment vertical="center" wrapText="1"/>
      <protection hidden="1"/>
    </xf>
    <xf numFmtId="164" fontId="8" fillId="0" borderId="4" xfId="21" applyNumberFormat="1" applyFont="1" applyFill="1" applyBorder="1" applyAlignment="1" applyProtection="1">
      <alignment vertical="center" wrapText="1"/>
      <protection hidden="1"/>
    </xf>
    <xf numFmtId="164" fontId="0" fillId="0" borderId="1" xfId="21" applyNumberFormat="1" applyFont="1" applyFill="1" applyBorder="1" applyAlignment="1" applyProtection="1">
      <alignment vertical="center" wrapText="1"/>
      <protection hidden="1"/>
    </xf>
    <xf numFmtId="164" fontId="0" fillId="0" borderId="4" xfId="21" applyNumberFormat="1" applyFont="1" applyFill="1" applyBorder="1" applyAlignment="1" applyProtection="1">
      <alignment vertical="center" wrapText="1"/>
      <protection hidden="1"/>
    </xf>
    <xf numFmtId="164" fontId="8" fillId="0" borderId="5" xfId="21" applyNumberFormat="1" applyFont="1" applyFill="1" applyBorder="1" applyAlignment="1" applyProtection="1">
      <alignment vertical="center" wrapText="1"/>
      <protection hidden="1"/>
    </xf>
    <xf numFmtId="164" fontId="8" fillId="0" borderId="6" xfId="21" applyNumberFormat="1" applyFont="1" applyFill="1" applyBorder="1" applyAlignment="1" applyProtection="1">
      <alignment vertical="center" wrapText="1"/>
      <protection hidden="1"/>
    </xf>
    <xf numFmtId="164" fontId="8" fillId="0" borderId="7" xfId="21" applyNumberFormat="1" applyFont="1" applyFill="1" applyBorder="1" applyAlignment="1" applyProtection="1">
      <alignment vertical="center" wrapText="1"/>
      <protection hidden="1"/>
    </xf>
    <xf numFmtId="164" fontId="8" fillId="0" borderId="8" xfId="21" applyNumberFormat="1" applyFont="1" applyFill="1" applyBorder="1" applyAlignment="1" applyProtection="1">
      <alignment vertical="center" wrapText="1"/>
      <protection hidden="1"/>
    </xf>
    <xf numFmtId="164" fontId="8" fillId="0" borderId="9" xfId="21" applyNumberFormat="1" applyFont="1" applyFill="1" applyBorder="1" applyAlignment="1" applyProtection="1">
      <alignment vertical="center" wrapText="1"/>
      <protection hidden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64" fontId="8" fillId="0" borderId="0" xfId="0" applyNumberFormat="1" applyFont="1" applyAlignment="1">
      <alignment/>
    </xf>
    <xf numFmtId="164" fontId="6" fillId="0" borderId="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2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13" xfId="21" applyNumberFormat="1" applyFont="1" applyFill="1" applyBorder="1" applyAlignment="1" applyProtection="1">
      <alignment vertical="center" wrapText="1"/>
      <protection hidden="1"/>
    </xf>
    <xf numFmtId="164" fontId="8" fillId="0" borderId="14" xfId="21" applyNumberFormat="1" applyFont="1" applyFill="1" applyBorder="1" applyAlignment="1" applyProtection="1">
      <alignment vertical="center" wrapText="1"/>
      <protection hidden="1"/>
    </xf>
    <xf numFmtId="164" fontId="8" fillId="0" borderId="12" xfId="21" applyNumberFormat="1" applyFont="1" applyFill="1" applyBorder="1" applyAlignment="1" applyProtection="1">
      <alignment vertical="center" wrapText="1"/>
      <protection hidden="1"/>
    </xf>
    <xf numFmtId="164" fontId="0" fillId="0" borderId="15" xfId="21" applyNumberFormat="1" applyFont="1" applyFill="1" applyBorder="1" applyAlignment="1" applyProtection="1">
      <alignment vertical="center" wrapText="1"/>
      <protection hidden="1"/>
    </xf>
    <xf numFmtId="164" fontId="3" fillId="0" borderId="11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21" applyFont="1" applyFill="1" applyBorder="1" applyAlignment="1" applyProtection="1">
      <alignment horizontal="center" vertical="center" wrapText="1"/>
      <protection hidden="1"/>
    </xf>
    <xf numFmtId="0" fontId="8" fillId="0" borderId="13" xfId="21" applyFont="1" applyFill="1" applyBorder="1" applyAlignment="1" applyProtection="1">
      <alignment horizontal="center" vertical="center" wrapText="1"/>
      <protection hidden="1"/>
    </xf>
    <xf numFmtId="164" fontId="8" fillId="0" borderId="15" xfId="21" applyNumberFormat="1" applyFont="1" applyFill="1" applyBorder="1" applyAlignment="1" applyProtection="1">
      <alignment vertical="center" wrapText="1"/>
      <protection hidden="1"/>
    </xf>
    <xf numFmtId="164" fontId="6" fillId="0" borderId="1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6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17" xfId="21" applyNumberFormat="1" applyFont="1" applyFill="1" applyBorder="1" applyAlignment="1" applyProtection="1">
      <alignment vertical="center" wrapText="1"/>
      <protection hidden="1"/>
    </xf>
    <xf numFmtId="164" fontId="8" fillId="0" borderId="18" xfId="21" applyNumberFormat="1" applyFont="1" applyFill="1" applyBorder="1" applyAlignment="1" applyProtection="1">
      <alignment vertical="center" wrapText="1"/>
      <protection hidden="1"/>
    </xf>
    <xf numFmtId="164" fontId="8" fillId="0" borderId="16" xfId="21" applyNumberFormat="1" applyFont="1" applyFill="1" applyBorder="1" applyAlignment="1" applyProtection="1">
      <alignment vertical="center" wrapText="1"/>
      <protection hidden="1"/>
    </xf>
    <xf numFmtId="164" fontId="8" fillId="0" borderId="19" xfId="21" applyNumberFormat="1" applyFont="1" applyFill="1" applyBorder="1" applyAlignment="1" applyProtection="1">
      <alignment vertical="center" wrapText="1"/>
      <protection hidden="1"/>
    </xf>
    <xf numFmtId="164" fontId="6" fillId="0" borderId="20" xfId="21" applyNumberFormat="1" applyFont="1" applyFill="1" applyBorder="1" applyAlignment="1" applyProtection="1">
      <alignment horizontal="center" vertical="center" wrapText="1"/>
      <protection hidden="1"/>
    </xf>
    <xf numFmtId="164" fontId="0" fillId="0" borderId="14" xfId="21" applyNumberFormat="1" applyFont="1" applyFill="1" applyBorder="1" applyAlignment="1" applyProtection="1">
      <alignment vertical="center" wrapText="1"/>
      <protection hidden="1"/>
    </xf>
    <xf numFmtId="164" fontId="0" fillId="0" borderId="12" xfId="21" applyNumberFormat="1" applyFont="1" applyFill="1" applyBorder="1" applyAlignment="1" applyProtection="1">
      <alignment vertical="center" wrapText="1"/>
      <protection hidden="1"/>
    </xf>
    <xf numFmtId="0" fontId="8" fillId="0" borderId="21" xfId="21" applyFont="1" applyFill="1" applyBorder="1" applyAlignment="1" applyProtection="1">
      <alignment horizontal="center" vertical="center" wrapText="1"/>
      <protection hidden="1"/>
    </xf>
    <xf numFmtId="0" fontId="8" fillId="0" borderId="21" xfId="21" applyFont="1" applyFill="1" applyBorder="1" applyAlignment="1" applyProtection="1">
      <alignment horizontal="center" vertical="center" wrapText="1"/>
      <protection hidden="1"/>
    </xf>
    <xf numFmtId="164" fontId="6" fillId="0" borderId="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2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21" xfId="21" applyNumberFormat="1" applyFont="1" applyFill="1" applyBorder="1" applyAlignment="1" applyProtection="1">
      <alignment vertical="center" wrapText="1"/>
      <protection hidden="1"/>
    </xf>
    <xf numFmtId="164" fontId="8" fillId="0" borderId="23" xfId="21" applyNumberFormat="1" applyFont="1" applyFill="1" applyBorder="1" applyAlignment="1" applyProtection="1">
      <alignment vertical="center" wrapText="1"/>
      <protection hidden="1"/>
    </xf>
    <xf numFmtId="164" fontId="8" fillId="0" borderId="22" xfId="21" applyNumberFormat="1" applyFont="1" applyFill="1" applyBorder="1" applyAlignment="1" applyProtection="1">
      <alignment vertical="center" wrapText="1"/>
      <protection hidden="1"/>
    </xf>
    <xf numFmtId="164" fontId="8" fillId="0" borderId="24" xfId="21" applyNumberFormat="1" applyFont="1" applyFill="1" applyBorder="1" applyAlignment="1" applyProtection="1">
      <alignment vertical="center" wrapText="1"/>
      <protection hidden="1"/>
    </xf>
    <xf numFmtId="164" fontId="6" fillId="0" borderId="25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21" applyFont="1" applyFill="1" applyBorder="1" applyAlignment="1" applyProtection="1">
      <alignment horizontal="center" vertical="center" wrapText="1"/>
      <protection hidden="1"/>
    </xf>
    <xf numFmtId="164" fontId="0" fillId="0" borderId="13" xfId="21" applyNumberFormat="1" applyFont="1" applyFill="1" applyBorder="1" applyAlignment="1" applyProtection="1">
      <alignment vertical="center" wrapText="1"/>
      <protection hidden="1"/>
    </xf>
    <xf numFmtId="164" fontId="0" fillId="0" borderId="19" xfId="21" applyNumberFormat="1" applyFont="1" applyFill="1" applyBorder="1" applyAlignment="1" applyProtection="1">
      <alignment vertical="center" wrapText="1"/>
      <protection hidden="1"/>
    </xf>
    <xf numFmtId="164" fontId="0" fillId="0" borderId="5" xfId="21" applyNumberFormat="1" applyFont="1" applyFill="1" applyBorder="1" applyAlignment="1" applyProtection="1">
      <alignment vertical="center" wrapText="1"/>
      <protection hidden="1"/>
    </xf>
    <xf numFmtId="164" fontId="0" fillId="0" borderId="6" xfId="21" applyNumberFormat="1" applyFont="1" applyFill="1" applyBorder="1" applyAlignment="1" applyProtection="1">
      <alignment vertical="center" wrapText="1"/>
      <protection hidden="1"/>
    </xf>
    <xf numFmtId="164" fontId="3" fillId="0" borderId="20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26" xfId="21" applyFont="1" applyFill="1" applyBorder="1" applyAlignment="1" applyProtection="1">
      <alignment horizontal="center" vertical="center" wrapText="1"/>
      <protection hidden="1"/>
    </xf>
    <xf numFmtId="0" fontId="8" fillId="0" borderId="26" xfId="21" applyFont="1" applyFill="1" applyBorder="1" applyAlignment="1" applyProtection="1">
      <alignment horizontal="center" vertical="center" wrapText="1"/>
      <protection hidden="1"/>
    </xf>
    <xf numFmtId="164" fontId="6" fillId="0" borderId="2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8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26" xfId="21" applyNumberFormat="1" applyFont="1" applyFill="1" applyBorder="1" applyAlignment="1" applyProtection="1">
      <alignment vertical="center" wrapText="1"/>
      <protection hidden="1"/>
    </xf>
    <xf numFmtId="164" fontId="8" fillId="0" borderId="29" xfId="21" applyNumberFormat="1" applyFont="1" applyFill="1" applyBorder="1" applyAlignment="1" applyProtection="1">
      <alignment vertical="center" wrapText="1"/>
      <protection hidden="1"/>
    </xf>
    <xf numFmtId="164" fontId="8" fillId="0" borderId="27" xfId="21" applyNumberFormat="1" applyFont="1" applyFill="1" applyBorder="1" applyAlignment="1" applyProtection="1">
      <alignment vertical="center" wrapText="1"/>
      <protection hidden="1"/>
    </xf>
    <xf numFmtId="164" fontId="8" fillId="0" borderId="28" xfId="21" applyNumberFormat="1" applyFont="1" applyFill="1" applyBorder="1" applyAlignment="1" applyProtection="1">
      <alignment vertical="center" wrapText="1"/>
      <protection hidden="1"/>
    </xf>
    <xf numFmtId="0" fontId="7" fillId="3" borderId="11" xfId="21" applyFont="1" applyFill="1" applyBorder="1" applyAlignment="1" applyProtection="1">
      <alignment horizontal="center" vertical="center"/>
      <protection hidden="1"/>
    </xf>
    <xf numFmtId="164" fontId="6" fillId="0" borderId="9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0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1" xfId="21" applyNumberFormat="1" applyFont="1" applyFill="1" applyBorder="1" applyAlignment="1" applyProtection="1">
      <alignment vertical="center" wrapText="1"/>
      <protection hidden="1"/>
    </xf>
    <xf numFmtId="164" fontId="8" fillId="0" borderId="32" xfId="21" applyNumberFormat="1" applyFont="1" applyFill="1" applyBorder="1" applyAlignment="1" applyProtection="1">
      <alignment vertical="center" wrapText="1"/>
      <protection hidden="1"/>
    </xf>
    <xf numFmtId="164" fontId="6" fillId="0" borderId="33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4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5" xfId="21" applyNumberFormat="1" applyFont="1" applyFill="1" applyBorder="1" applyAlignment="1" applyProtection="1">
      <alignment vertical="center" wrapText="1"/>
      <protection hidden="1"/>
    </xf>
    <xf numFmtId="164" fontId="8" fillId="0" borderId="36" xfId="21" applyNumberFormat="1" applyFont="1" applyFill="1" applyBorder="1" applyAlignment="1" applyProtection="1">
      <alignment vertical="center" wrapText="1"/>
      <protection hidden="1"/>
    </xf>
    <xf numFmtId="164" fontId="8" fillId="0" borderId="33" xfId="21" applyNumberFormat="1" applyFont="1" applyFill="1" applyBorder="1" applyAlignment="1" applyProtection="1">
      <alignment vertical="center" wrapText="1"/>
      <protection hidden="1"/>
    </xf>
    <xf numFmtId="164" fontId="8" fillId="0" borderId="37" xfId="21" applyNumberFormat="1" applyFont="1" applyFill="1" applyBorder="1" applyAlignment="1" applyProtection="1">
      <alignment vertical="center" wrapText="1"/>
      <protection hidden="1"/>
    </xf>
    <xf numFmtId="0" fontId="7" fillId="4" borderId="11" xfId="21" applyFont="1" applyFill="1" applyBorder="1" applyAlignment="1" applyProtection="1">
      <alignment horizontal="center" vertical="center"/>
      <protection hidden="1"/>
    </xf>
    <xf numFmtId="0" fontId="7" fillId="5" borderId="25" xfId="21" applyFont="1" applyFill="1" applyBorder="1" applyAlignment="1" applyProtection="1">
      <alignment horizontal="center" vertical="center"/>
      <protection hidden="1"/>
    </xf>
    <xf numFmtId="164" fontId="6" fillId="0" borderId="38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9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40" xfId="21" applyNumberFormat="1" applyFont="1" applyFill="1" applyBorder="1" applyAlignment="1" applyProtection="1">
      <alignment vertical="center" wrapText="1"/>
      <protection hidden="1"/>
    </xf>
    <xf numFmtId="164" fontId="8" fillId="0" borderId="41" xfId="21" applyNumberFormat="1" applyFont="1" applyFill="1" applyBorder="1" applyAlignment="1" applyProtection="1">
      <alignment vertical="center" wrapText="1"/>
      <protection hidden="1"/>
    </xf>
    <xf numFmtId="164" fontId="8" fillId="0" borderId="38" xfId="21" applyNumberFormat="1" applyFont="1" applyFill="1" applyBorder="1" applyAlignment="1" applyProtection="1">
      <alignment vertical="center" wrapText="1"/>
      <protection hidden="1"/>
    </xf>
    <xf numFmtId="164" fontId="8" fillId="0" borderId="39" xfId="21" applyNumberFormat="1" applyFont="1" applyFill="1" applyBorder="1" applyAlignment="1" applyProtection="1">
      <alignment vertical="center" wrapText="1"/>
      <protection hidden="1"/>
    </xf>
    <xf numFmtId="164" fontId="6" fillId="0" borderId="42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43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44" xfId="21" applyNumberFormat="1" applyFont="1" applyFill="1" applyBorder="1" applyAlignment="1" applyProtection="1">
      <alignment vertical="center" wrapText="1"/>
      <protection hidden="1"/>
    </xf>
    <xf numFmtId="164" fontId="8" fillId="0" borderId="45" xfId="21" applyNumberFormat="1" applyFont="1" applyFill="1" applyBorder="1" applyAlignment="1" applyProtection="1">
      <alignment vertical="center" wrapText="1"/>
      <protection hidden="1"/>
    </xf>
    <xf numFmtId="164" fontId="8" fillId="0" borderId="42" xfId="21" applyNumberFormat="1" applyFont="1" applyFill="1" applyBorder="1" applyAlignment="1" applyProtection="1">
      <alignment vertical="center" wrapText="1"/>
      <protection hidden="1"/>
    </xf>
    <xf numFmtId="164" fontId="8" fillId="0" borderId="46" xfId="21" applyNumberFormat="1" applyFont="1" applyFill="1" applyBorder="1" applyAlignment="1" applyProtection="1">
      <alignment vertical="center" wrapText="1"/>
      <protection hidden="1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16" fillId="0" borderId="50" xfId="21" applyFont="1" applyFill="1" applyBorder="1" applyAlignment="1" applyProtection="1">
      <alignment horizontal="center" vertical="center"/>
      <protection hidden="1"/>
    </xf>
    <xf numFmtId="0" fontId="5" fillId="2" borderId="5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164" fontId="6" fillId="0" borderId="15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4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4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5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6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8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9" xfId="21" applyNumberFormat="1" applyFont="1" applyFill="1" applyBorder="1" applyAlignment="1" applyProtection="1">
      <alignment horizontal="center" vertical="center" wrapText="1"/>
      <protection hidden="1"/>
    </xf>
    <xf numFmtId="0" fontId="5" fillId="2" borderId="31" xfId="0" applyFont="1" applyFill="1" applyBorder="1" applyAlignment="1">
      <alignment horizontal="center" vertical="center"/>
    </xf>
    <xf numFmtId="1" fontId="8" fillId="0" borderId="12" xfId="21" applyNumberFormat="1" applyFont="1" applyFill="1" applyBorder="1" applyAlignment="1" applyProtection="1">
      <alignment vertical="center" wrapText="1"/>
      <protection hidden="1"/>
    </xf>
    <xf numFmtId="1" fontId="8" fillId="0" borderId="28" xfId="21" applyNumberFormat="1" applyFont="1" applyFill="1" applyBorder="1" applyAlignment="1" applyProtection="1">
      <alignment vertical="center" wrapText="1"/>
      <protection hidden="1"/>
    </xf>
    <xf numFmtId="1" fontId="8" fillId="0" borderId="22" xfId="21" applyNumberFormat="1" applyFont="1" applyFill="1" applyBorder="1" applyAlignment="1" applyProtection="1">
      <alignment vertical="center" wrapText="1"/>
      <protection hidden="1"/>
    </xf>
    <xf numFmtId="1" fontId="8" fillId="0" borderId="30" xfId="21" applyNumberFormat="1" applyFont="1" applyFill="1" applyBorder="1" applyAlignment="1" applyProtection="1">
      <alignment vertical="center" wrapText="1"/>
      <protection hidden="1"/>
    </xf>
    <xf numFmtId="1" fontId="8" fillId="0" borderId="34" xfId="21" applyNumberFormat="1" applyFont="1" applyFill="1" applyBorder="1" applyAlignment="1" applyProtection="1">
      <alignment vertical="center" wrapText="1"/>
      <protection hidden="1"/>
    </xf>
    <xf numFmtId="1" fontId="8" fillId="0" borderId="43" xfId="21" applyNumberFormat="1" applyFont="1" applyFill="1" applyBorder="1" applyAlignment="1" applyProtection="1">
      <alignment vertical="center" wrapText="1"/>
      <protection hidden="1"/>
    </xf>
    <xf numFmtId="1" fontId="8" fillId="0" borderId="39" xfId="21" applyNumberFormat="1" applyFont="1" applyFill="1" applyBorder="1" applyAlignment="1" applyProtection="1">
      <alignment vertical="center" wrapText="1"/>
      <protection hidden="1"/>
    </xf>
    <xf numFmtId="1" fontId="8" fillId="0" borderId="16" xfId="21" applyNumberFormat="1" applyFont="1" applyFill="1" applyBorder="1" applyAlignment="1" applyProtection="1">
      <alignment vertical="center" wrapText="1"/>
      <protection hidden="1"/>
    </xf>
    <xf numFmtId="1" fontId="17" fillId="0" borderId="13" xfId="21" applyNumberFormat="1" applyFont="1" applyFill="1" applyBorder="1" applyAlignment="1" applyProtection="1">
      <alignment vertical="center" wrapText="1"/>
      <protection hidden="1"/>
    </xf>
    <xf numFmtId="1" fontId="17" fillId="0" borderId="26" xfId="21" applyNumberFormat="1" applyFont="1" applyFill="1" applyBorder="1" applyAlignment="1" applyProtection="1">
      <alignment vertical="center" wrapText="1"/>
      <protection hidden="1"/>
    </xf>
    <xf numFmtId="1" fontId="17" fillId="0" borderId="21" xfId="21" applyNumberFormat="1" applyFont="1" applyFill="1" applyBorder="1" applyAlignment="1" applyProtection="1">
      <alignment vertical="center" wrapText="1"/>
      <protection hidden="1"/>
    </xf>
    <xf numFmtId="1" fontId="17" fillId="0" borderId="31" xfId="21" applyNumberFormat="1" applyFont="1" applyFill="1" applyBorder="1" applyAlignment="1" applyProtection="1">
      <alignment vertical="center" wrapText="1"/>
      <protection hidden="1"/>
    </xf>
    <xf numFmtId="1" fontId="17" fillId="0" borderId="35" xfId="21" applyNumberFormat="1" applyFont="1" applyFill="1" applyBorder="1" applyAlignment="1" applyProtection="1">
      <alignment vertical="center" wrapText="1"/>
      <protection hidden="1"/>
    </xf>
    <xf numFmtId="1" fontId="17" fillId="0" borderId="44" xfId="21" applyNumberFormat="1" applyFont="1" applyFill="1" applyBorder="1" applyAlignment="1" applyProtection="1">
      <alignment vertical="center" wrapText="1"/>
      <protection hidden="1"/>
    </xf>
    <xf numFmtId="1" fontId="17" fillId="0" borderId="40" xfId="21" applyNumberFormat="1" applyFont="1" applyFill="1" applyBorder="1" applyAlignment="1" applyProtection="1">
      <alignment vertical="center" wrapText="1"/>
      <protection hidden="1"/>
    </xf>
    <xf numFmtId="1" fontId="17" fillId="0" borderId="17" xfId="21" applyNumberFormat="1" applyFont="1" applyFill="1" applyBorder="1" applyAlignment="1" applyProtection="1">
      <alignment vertical="center" wrapText="1"/>
      <protection hidden="1"/>
    </xf>
    <xf numFmtId="1" fontId="8" fillId="0" borderId="15" xfId="21" applyNumberFormat="1" applyFont="1" applyFill="1" applyBorder="1" applyAlignment="1" applyProtection="1">
      <alignment vertical="center" wrapText="1"/>
      <protection hidden="1"/>
    </xf>
    <xf numFmtId="0" fontId="8" fillId="0" borderId="35" xfId="21" applyFont="1" applyFill="1" applyBorder="1" applyAlignment="1" applyProtection="1">
      <alignment horizontal="center" vertical="center" wrapText="1"/>
      <protection hidden="1"/>
    </xf>
    <xf numFmtId="2" fontId="8" fillId="0" borderId="59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59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60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53" xfId="21" applyNumberFormat="1" applyFont="1" applyFill="1" applyBorder="1" applyAlignment="1" applyProtection="1">
      <alignment horizontal="center" vertical="center" wrapText="1"/>
      <protection hidden="1"/>
    </xf>
    <xf numFmtId="1" fontId="15" fillId="0" borderId="13" xfId="21" applyNumberFormat="1" applyFont="1" applyFill="1" applyBorder="1" applyAlignment="1" applyProtection="1">
      <alignment horizontal="center" vertical="center" wrapText="1"/>
      <protection hidden="1"/>
    </xf>
    <xf numFmtId="0" fontId="15" fillId="0" borderId="17" xfId="21" applyFont="1" applyFill="1" applyBorder="1" applyAlignment="1" applyProtection="1">
      <alignment horizontal="center" vertical="center" wrapText="1"/>
      <protection hidden="1"/>
    </xf>
    <xf numFmtId="0" fontId="5" fillId="2" borderId="25" xfId="0" applyFont="1" applyFill="1" applyBorder="1" applyAlignment="1">
      <alignment horizontal="center" vertical="center"/>
    </xf>
    <xf numFmtId="0" fontId="7" fillId="5" borderId="20" xfId="21" applyFont="1" applyFill="1" applyBorder="1" applyAlignment="1" applyProtection="1">
      <alignment horizontal="center" vertical="center"/>
      <protection hidden="1"/>
    </xf>
    <xf numFmtId="0" fontId="7" fillId="5" borderId="11" xfId="21" applyFont="1" applyFill="1" applyBorder="1" applyAlignment="1" applyProtection="1">
      <alignment horizontal="center" vertical="center"/>
      <protection hidden="1"/>
    </xf>
    <xf numFmtId="0" fontId="7" fillId="4" borderId="20" xfId="21" applyFont="1" applyFill="1" applyBorder="1" applyAlignment="1" applyProtection="1">
      <alignment horizontal="center" vertical="center"/>
      <protection hidden="1"/>
    </xf>
    <xf numFmtId="0" fontId="7" fillId="4" borderId="25" xfId="21" applyFont="1" applyFill="1" applyBorder="1" applyAlignment="1" applyProtection="1">
      <alignment horizontal="center" vertical="center"/>
      <protection hidden="1"/>
    </xf>
    <xf numFmtId="164" fontId="8" fillId="0" borderId="61" xfId="21" applyNumberFormat="1" applyFont="1" applyFill="1" applyBorder="1" applyAlignment="1" applyProtection="1">
      <alignment vertical="center" wrapText="1"/>
      <protection hidden="1"/>
    </xf>
    <xf numFmtId="1" fontId="8" fillId="0" borderId="24" xfId="21" applyNumberFormat="1" applyFont="1" applyFill="1" applyBorder="1" applyAlignment="1" applyProtection="1">
      <alignment vertical="center" wrapText="1"/>
      <protection hidden="1"/>
    </xf>
    <xf numFmtId="1" fontId="15" fillId="0" borderId="21" xfId="21" applyNumberFormat="1" applyFont="1" applyFill="1" applyBorder="1" applyAlignment="1" applyProtection="1">
      <alignment horizontal="center" vertical="center" wrapText="1"/>
      <protection hidden="1"/>
    </xf>
    <xf numFmtId="1" fontId="8" fillId="0" borderId="54" xfId="21" applyNumberFormat="1" applyFont="1" applyFill="1" applyBorder="1" applyAlignment="1" applyProtection="1">
      <alignment vertical="center" wrapText="1"/>
      <protection hidden="1"/>
    </xf>
    <xf numFmtId="164" fontId="8" fillId="0" borderId="62" xfId="21" applyNumberFormat="1" applyFont="1" applyFill="1" applyBorder="1" applyAlignment="1" applyProtection="1">
      <alignment vertical="center" wrapText="1"/>
      <protection hidden="1"/>
    </xf>
    <xf numFmtId="164" fontId="6" fillId="0" borderId="63" xfId="21" applyNumberFormat="1" applyFont="1" applyFill="1" applyBorder="1" applyAlignment="1" applyProtection="1">
      <alignment horizontal="center" vertical="center" wrapText="1"/>
      <protection hidden="1"/>
    </xf>
    <xf numFmtId="1" fontId="15" fillId="0" borderId="26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64" xfId="21" applyNumberFormat="1" applyFont="1" applyFill="1" applyBorder="1" applyAlignment="1" applyProtection="1">
      <alignment horizontal="center" vertical="center" wrapText="1"/>
      <protection hidden="1"/>
    </xf>
    <xf numFmtId="1" fontId="8" fillId="0" borderId="19" xfId="21" applyNumberFormat="1" applyFont="1" applyFill="1" applyBorder="1" applyAlignment="1" applyProtection="1">
      <alignment vertical="center" wrapText="1"/>
      <protection hidden="1"/>
    </xf>
    <xf numFmtId="1" fontId="15" fillId="0" borderId="17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4" xfId="21" applyNumberFormat="1" applyFont="1" applyFill="1" applyBorder="1" applyAlignment="1" applyProtection="1">
      <alignment vertical="center" wrapText="1"/>
      <protection hidden="1"/>
    </xf>
    <xf numFmtId="1" fontId="8" fillId="0" borderId="56" xfId="21" applyNumberFormat="1" applyFont="1" applyFill="1" applyBorder="1" applyAlignment="1" applyProtection="1">
      <alignment vertical="center" wrapText="1"/>
      <protection hidden="1"/>
    </xf>
    <xf numFmtId="164" fontId="8" fillId="0" borderId="65" xfId="21" applyNumberFormat="1" applyFont="1" applyFill="1" applyBorder="1" applyAlignment="1" applyProtection="1">
      <alignment vertical="center" wrapText="1"/>
      <protection hidden="1"/>
    </xf>
    <xf numFmtId="164" fontId="6" fillId="0" borderId="66" xfId="21" applyNumberFormat="1" applyFont="1" applyFill="1" applyBorder="1" applyAlignment="1" applyProtection="1">
      <alignment horizontal="center" vertical="center" wrapText="1"/>
      <protection hidden="1"/>
    </xf>
    <xf numFmtId="1" fontId="15" fillId="0" borderId="35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67" xfId="21" applyNumberFormat="1" applyFont="1" applyFill="1" applyBorder="1" applyAlignment="1" applyProtection="1">
      <alignment horizontal="center" vertical="center" wrapText="1"/>
      <protection hidden="1"/>
    </xf>
    <xf numFmtId="164" fontId="0" fillId="0" borderId="27" xfId="21" applyNumberFormat="1" applyFont="1" applyFill="1" applyBorder="1" applyAlignment="1" applyProtection="1">
      <alignment vertical="center" wrapText="1"/>
      <protection hidden="1"/>
    </xf>
    <xf numFmtId="164" fontId="0" fillId="0" borderId="62" xfId="21" applyNumberFormat="1" applyFont="1" applyFill="1" applyBorder="1" applyAlignment="1" applyProtection="1">
      <alignment vertical="center" wrapText="1"/>
      <protection hidden="1"/>
    </xf>
    <xf numFmtId="164" fontId="3" fillId="0" borderId="63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68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69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70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71" xfId="21" applyNumberFormat="1" applyFont="1" applyFill="1" applyBorder="1" applyAlignment="1" applyProtection="1">
      <alignment vertical="center" wrapText="1"/>
      <protection hidden="1"/>
    </xf>
    <xf numFmtId="164" fontId="8" fillId="0" borderId="72" xfId="21" applyNumberFormat="1" applyFont="1" applyFill="1" applyBorder="1" applyAlignment="1" applyProtection="1">
      <alignment vertical="center" wrapText="1"/>
      <protection hidden="1"/>
    </xf>
    <xf numFmtId="164" fontId="8" fillId="0" borderId="69" xfId="21" applyNumberFormat="1" applyFont="1" applyFill="1" applyBorder="1" applyAlignment="1" applyProtection="1">
      <alignment vertical="center" wrapText="1"/>
      <protection hidden="1"/>
    </xf>
    <xf numFmtId="1" fontId="8" fillId="0" borderId="70" xfId="21" applyNumberFormat="1" applyFont="1" applyFill="1" applyBorder="1" applyAlignment="1" applyProtection="1">
      <alignment vertical="center" wrapText="1"/>
      <protection hidden="1"/>
    </xf>
    <xf numFmtId="1" fontId="17" fillId="0" borderId="71" xfId="21" applyNumberFormat="1" applyFont="1" applyFill="1" applyBorder="1" applyAlignment="1" applyProtection="1">
      <alignment vertical="center" wrapText="1"/>
      <protection hidden="1"/>
    </xf>
    <xf numFmtId="164" fontId="8" fillId="0" borderId="73" xfId="21" applyNumberFormat="1" applyFont="1" applyFill="1" applyBorder="1" applyAlignment="1" applyProtection="1">
      <alignment vertical="center" wrapText="1"/>
      <protection hidden="1"/>
    </xf>
    <xf numFmtId="2" fontId="8" fillId="0" borderId="60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21" applyFont="1" applyFill="1" applyBorder="1" applyAlignment="1" applyProtection="1">
      <alignment horizontal="center" vertical="center" wrapText="1"/>
      <protection hidden="1"/>
    </xf>
    <xf numFmtId="164" fontId="8" fillId="0" borderId="30" xfId="21" applyNumberFormat="1" applyFont="1" applyFill="1" applyBorder="1" applyAlignment="1" applyProtection="1">
      <alignment vertical="center" wrapText="1"/>
      <protection hidden="1"/>
    </xf>
    <xf numFmtId="164" fontId="8" fillId="0" borderId="55" xfId="21" applyNumberFormat="1" applyFont="1" applyFill="1" applyBorder="1" applyAlignment="1" applyProtection="1">
      <alignment vertical="center" wrapText="1"/>
      <protection hidden="1"/>
    </xf>
    <xf numFmtId="164" fontId="6" fillId="0" borderId="74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31" xfId="21" applyFont="1" applyFill="1" applyBorder="1" applyAlignment="1" applyProtection="1">
      <alignment horizontal="center" vertical="center" wrapText="1"/>
      <protection hidden="1"/>
    </xf>
    <xf numFmtId="2" fontId="8" fillId="0" borderId="75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67" xfId="21" applyNumberFormat="1" applyFont="1" applyFill="1" applyBorder="1" applyAlignment="1" applyProtection="1">
      <alignment horizontal="center" vertical="center" wrapText="1"/>
      <protection hidden="1"/>
    </xf>
    <xf numFmtId="164" fontId="0" fillId="0" borderId="33" xfId="21" applyNumberFormat="1" applyFont="1" applyFill="1" applyBorder="1" applyAlignment="1" applyProtection="1">
      <alignment vertical="center" wrapText="1"/>
      <protection hidden="1"/>
    </xf>
    <xf numFmtId="164" fontId="0" fillId="0" borderId="65" xfId="21" applyNumberFormat="1" applyFont="1" applyFill="1" applyBorder="1" applyAlignment="1" applyProtection="1">
      <alignment vertical="center" wrapText="1"/>
      <protection hidden="1"/>
    </xf>
    <xf numFmtId="164" fontId="3" fillId="0" borderId="66" xfId="21" applyNumberFormat="1" applyFont="1" applyFill="1" applyBorder="1" applyAlignment="1" applyProtection="1">
      <alignment horizontal="center" vertical="center" wrapText="1"/>
      <protection hidden="1"/>
    </xf>
    <xf numFmtId="0" fontId="15" fillId="0" borderId="21" xfId="21" applyFont="1" applyFill="1" applyBorder="1" applyAlignment="1" applyProtection="1">
      <alignment horizontal="center" vertical="center" wrapText="1"/>
      <protection hidden="1"/>
    </xf>
    <xf numFmtId="2" fontId="8" fillId="0" borderId="53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56" xfId="21" applyNumberFormat="1" applyFont="1" applyFill="1" applyBorder="1" applyAlignment="1" applyProtection="1">
      <alignment vertical="center" wrapText="1"/>
      <protection hidden="1"/>
    </xf>
    <xf numFmtId="0" fontId="15" fillId="0" borderId="35" xfId="21" applyFont="1" applyFill="1" applyBorder="1" applyAlignment="1" applyProtection="1">
      <alignment horizontal="center" vertical="center" wrapText="1"/>
      <protection hidden="1"/>
    </xf>
    <xf numFmtId="0" fontId="5" fillId="2" borderId="21" xfId="0" applyFont="1" applyFill="1" applyBorder="1" applyAlignment="1">
      <alignment horizontal="center" vertical="center"/>
    </xf>
    <xf numFmtId="0" fontId="14" fillId="0" borderId="13" xfId="21" applyFont="1" applyFill="1" applyBorder="1" applyAlignment="1" applyProtection="1">
      <alignment vertical="center"/>
      <protection hidden="1"/>
    </xf>
    <xf numFmtId="0" fontId="14" fillId="0" borderId="26" xfId="21" applyFont="1" applyFill="1" applyBorder="1" applyAlignment="1" applyProtection="1">
      <alignment vertical="center"/>
      <protection hidden="1"/>
    </xf>
    <xf numFmtId="0" fontId="14" fillId="0" borderId="21" xfId="21" applyFont="1" applyFill="1" applyBorder="1" applyAlignment="1" applyProtection="1">
      <alignment vertical="center"/>
      <protection hidden="1"/>
    </xf>
    <xf numFmtId="0" fontId="14" fillId="0" borderId="17" xfId="21" applyFont="1" applyFill="1" applyBorder="1" applyAlignment="1" applyProtection="1">
      <alignment vertical="center"/>
      <protection hidden="1"/>
    </xf>
    <xf numFmtId="0" fontId="14" fillId="0" borderId="35" xfId="21" applyFont="1" applyFill="1" applyBorder="1" applyAlignment="1" applyProtection="1">
      <alignment vertical="center"/>
      <protection hidden="1"/>
    </xf>
    <xf numFmtId="0" fontId="14" fillId="0" borderId="40" xfId="21" applyFont="1" applyFill="1" applyBorder="1" applyAlignment="1" applyProtection="1">
      <alignment vertical="center"/>
      <protection hidden="1"/>
    </xf>
    <xf numFmtId="0" fontId="14" fillId="0" borderId="31" xfId="21" applyFont="1" applyFill="1" applyBorder="1" applyAlignment="1" applyProtection="1">
      <alignment vertical="center"/>
      <protection hidden="1"/>
    </xf>
    <xf numFmtId="0" fontId="14" fillId="0" borderId="71" xfId="21" applyFont="1" applyFill="1" applyBorder="1" applyAlignment="1" applyProtection="1">
      <alignment vertical="center"/>
      <protection hidden="1"/>
    </xf>
    <xf numFmtId="0" fontId="7" fillId="5" borderId="74" xfId="21" applyFont="1" applyFill="1" applyBorder="1" applyAlignment="1" applyProtection="1">
      <alignment horizontal="center" vertical="center"/>
      <protection hidden="1"/>
    </xf>
    <xf numFmtId="0" fontId="7" fillId="3" borderId="76" xfId="21" applyFont="1" applyFill="1" applyBorder="1" applyAlignment="1" applyProtection="1">
      <alignment horizontal="center" vertical="center"/>
      <protection hidden="1"/>
    </xf>
    <xf numFmtId="0" fontId="14" fillId="0" borderId="44" xfId="21" applyFont="1" applyFill="1" applyBorder="1" applyAlignment="1" applyProtection="1">
      <alignment vertical="center"/>
      <protection hidden="1"/>
    </xf>
    <xf numFmtId="0" fontId="8" fillId="0" borderId="44" xfId="21" applyFont="1" applyFill="1" applyBorder="1" applyAlignment="1" applyProtection="1">
      <alignment horizontal="center" vertical="center" wrapText="1"/>
      <protection hidden="1"/>
    </xf>
    <xf numFmtId="164" fontId="8" fillId="0" borderId="77" xfId="21" applyNumberFormat="1" applyFont="1" applyFill="1" applyBorder="1" applyAlignment="1" applyProtection="1">
      <alignment vertical="center" wrapText="1"/>
      <protection hidden="1"/>
    </xf>
    <xf numFmtId="164" fontId="6" fillId="0" borderId="78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79" xfId="21" applyNumberFormat="1" applyFont="1" applyFill="1" applyBorder="1" applyAlignment="1" applyProtection="1">
      <alignment horizontal="center" vertical="center" wrapText="1"/>
      <protection hidden="1"/>
    </xf>
    <xf numFmtId="0" fontId="7" fillId="5" borderId="76" xfId="21" applyFont="1" applyFill="1" applyBorder="1" applyAlignment="1" applyProtection="1">
      <alignment horizontal="center" vertical="center"/>
      <protection hidden="1"/>
    </xf>
    <xf numFmtId="164" fontId="8" fillId="0" borderId="57" xfId="21" applyNumberFormat="1" applyFont="1" applyFill="1" applyBorder="1" applyAlignment="1" applyProtection="1">
      <alignment vertical="center" wrapText="1"/>
      <protection hidden="1"/>
    </xf>
    <xf numFmtId="2" fontId="8" fillId="0" borderId="79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44" xfId="21" applyFont="1" applyFill="1" applyBorder="1" applyAlignment="1" applyProtection="1">
      <alignment horizontal="center" vertical="center" wrapText="1"/>
      <protection hidden="1"/>
    </xf>
    <xf numFmtId="164" fontId="8" fillId="0" borderId="80" xfId="21" applyNumberFormat="1" applyFont="1" applyFill="1" applyBorder="1" applyAlignment="1" applyProtection="1">
      <alignment vertical="center" wrapText="1"/>
      <protection hidden="1"/>
    </xf>
    <xf numFmtId="164" fontId="8" fillId="0" borderId="81" xfId="21" applyNumberFormat="1" applyFont="1" applyFill="1" applyBorder="1" applyAlignment="1" applyProtection="1">
      <alignment vertical="center" wrapText="1"/>
      <protection hidden="1"/>
    </xf>
    <xf numFmtId="164" fontId="8" fillId="0" borderId="82" xfId="21" applyNumberFormat="1" applyFont="1" applyFill="1" applyBorder="1" applyAlignment="1" applyProtection="1">
      <alignment vertical="center" wrapText="1"/>
      <protection hidden="1"/>
    </xf>
    <xf numFmtId="164" fontId="8" fillId="0" borderId="83" xfId="21" applyNumberFormat="1" applyFont="1" applyFill="1" applyBorder="1" applyAlignment="1" applyProtection="1">
      <alignment vertical="center" wrapText="1"/>
      <protection hidden="1"/>
    </xf>
    <xf numFmtId="164" fontId="8" fillId="0" borderId="84" xfId="21" applyNumberFormat="1" applyFont="1" applyFill="1" applyBorder="1" applyAlignment="1" applyProtection="1">
      <alignment vertical="center" wrapText="1"/>
      <protection hidden="1"/>
    </xf>
    <xf numFmtId="164" fontId="8" fillId="0" borderId="85" xfId="21" applyNumberFormat="1" applyFont="1" applyFill="1" applyBorder="1" applyAlignment="1" applyProtection="1">
      <alignment vertical="center" wrapText="1"/>
      <protection hidden="1"/>
    </xf>
    <xf numFmtId="164" fontId="8" fillId="0" borderId="86" xfId="21" applyNumberFormat="1" applyFont="1" applyFill="1" applyBorder="1" applyAlignment="1" applyProtection="1">
      <alignment vertical="center" wrapText="1"/>
      <protection hidden="1"/>
    </xf>
    <xf numFmtId="164" fontId="8" fillId="0" borderId="87" xfId="21" applyNumberFormat="1" applyFont="1" applyFill="1" applyBorder="1" applyAlignment="1" applyProtection="1">
      <alignment vertical="center" wrapText="1"/>
      <protection hidden="1"/>
    </xf>
    <xf numFmtId="164" fontId="8" fillId="0" borderId="88" xfId="21" applyNumberFormat="1" applyFont="1" applyFill="1" applyBorder="1" applyAlignment="1" applyProtection="1">
      <alignment vertical="center" wrapText="1"/>
      <protection hidden="1"/>
    </xf>
    <xf numFmtId="164" fontId="8" fillId="0" borderId="89" xfId="21" applyNumberFormat="1" applyFont="1" applyFill="1" applyBorder="1" applyAlignment="1" applyProtection="1">
      <alignment vertical="center" wrapText="1"/>
      <protection hidden="1"/>
    </xf>
    <xf numFmtId="164" fontId="0" fillId="0" borderId="80" xfId="21" applyNumberFormat="1" applyFont="1" applyFill="1" applyBorder="1" applyAlignment="1" applyProtection="1">
      <alignment vertical="center" wrapText="1"/>
      <protection hidden="1"/>
    </xf>
    <xf numFmtId="0" fontId="7" fillId="4" borderId="26" xfId="21" applyFont="1" applyFill="1" applyBorder="1" applyAlignment="1" applyProtection="1">
      <alignment horizontal="center" vertical="center"/>
      <protection hidden="1"/>
    </xf>
    <xf numFmtId="164" fontId="8" fillId="0" borderId="54" xfId="21" applyNumberFormat="1" applyFont="1" applyFill="1" applyBorder="1" applyAlignment="1" applyProtection="1">
      <alignment vertical="center" wrapText="1"/>
      <protection hidden="1"/>
    </xf>
    <xf numFmtId="0" fontId="7" fillId="4" borderId="63" xfId="21" applyFont="1" applyFill="1" applyBorder="1" applyAlignment="1" applyProtection="1">
      <alignment horizontal="center" vertical="center"/>
      <protection hidden="1"/>
    </xf>
    <xf numFmtId="0" fontId="7" fillId="4" borderId="74" xfId="21" applyFont="1" applyFill="1" applyBorder="1" applyAlignment="1" applyProtection="1">
      <alignment horizontal="center" vertical="center"/>
      <protection hidden="1"/>
    </xf>
    <xf numFmtId="0" fontId="7" fillId="4" borderId="90" xfId="21" applyFont="1" applyFill="1" applyBorder="1" applyAlignment="1" applyProtection="1">
      <alignment horizontal="center" vertical="center"/>
      <protection hidden="1"/>
    </xf>
    <xf numFmtId="0" fontId="8" fillId="0" borderId="66" xfId="21" applyFont="1" applyFill="1" applyBorder="1" applyAlignment="1" applyProtection="1">
      <alignment horizontal="center" vertical="center" wrapText="1"/>
      <protection hidden="1"/>
    </xf>
    <xf numFmtId="0" fontId="0" fillId="0" borderId="74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0" xfId="0" applyNumberFormat="1" applyFont="1" applyAlignment="1">
      <alignment/>
    </xf>
    <xf numFmtId="0" fontId="8" fillId="0" borderId="40" xfId="21" applyFont="1" applyFill="1" applyBorder="1" applyAlignment="1" applyProtection="1">
      <alignment horizontal="center" vertical="center" wrapText="1"/>
      <protection hidden="1"/>
    </xf>
    <xf numFmtId="1" fontId="0" fillId="0" borderId="0" xfId="0" applyNumberFormat="1" applyFont="1" applyAlignment="1">
      <alignment/>
    </xf>
    <xf numFmtId="1" fontId="8" fillId="0" borderId="55" xfId="21" applyNumberFormat="1" applyFont="1" applyFill="1" applyBorder="1" applyAlignment="1" applyProtection="1">
      <alignment vertical="center" wrapText="1"/>
      <protection hidden="1"/>
    </xf>
    <xf numFmtId="1" fontId="15" fillId="0" borderId="31" xfId="21" applyNumberFormat="1" applyFont="1" applyFill="1" applyBorder="1" applyAlignment="1" applyProtection="1">
      <alignment horizontal="center" vertical="center" wrapText="1"/>
      <protection hidden="1"/>
    </xf>
    <xf numFmtId="164" fontId="0" fillId="0" borderId="58" xfId="21" applyNumberFormat="1" applyFont="1" applyFill="1" applyBorder="1" applyAlignment="1" applyProtection="1">
      <alignment vertical="center" wrapText="1"/>
      <protection hidden="1"/>
    </xf>
    <xf numFmtId="1" fontId="8" fillId="0" borderId="91" xfId="21" applyNumberFormat="1" applyFont="1" applyFill="1" applyBorder="1" applyAlignment="1" applyProtection="1">
      <alignment vertical="center" wrapText="1"/>
      <protection hidden="1"/>
    </xf>
    <xf numFmtId="1" fontId="15" fillId="0" borderId="92" xfId="21" applyNumberFormat="1" applyFont="1" applyFill="1" applyBorder="1" applyAlignment="1" applyProtection="1">
      <alignment horizontal="center" vertical="center" wrapText="1"/>
      <protection hidden="1"/>
    </xf>
    <xf numFmtId="1" fontId="8" fillId="0" borderId="93" xfId="21" applyNumberFormat="1" applyFont="1" applyFill="1" applyBorder="1" applyAlignment="1" applyProtection="1">
      <alignment vertical="center" wrapText="1"/>
      <protection hidden="1"/>
    </xf>
    <xf numFmtId="164" fontId="8" fillId="0" borderId="93" xfId="21" applyNumberFormat="1" applyFont="1" applyFill="1" applyBorder="1" applyAlignment="1" applyProtection="1">
      <alignment vertical="center" wrapText="1"/>
      <protection hidden="1"/>
    </xf>
    <xf numFmtId="0" fontId="8" fillId="0" borderId="31" xfId="21" applyFont="1" applyFill="1" applyBorder="1" applyAlignment="1" applyProtection="1">
      <alignment horizontal="center" vertical="center" wrapText="1"/>
      <protection hidden="1"/>
    </xf>
    <xf numFmtId="164" fontId="8" fillId="0" borderId="27" xfId="21" applyNumberFormat="1" applyFont="1" applyFill="1" applyBorder="1" applyAlignment="1" applyProtection="1">
      <alignment horizontal="center" vertical="center" wrapText="1"/>
      <protection hidden="1" locked="0"/>
    </xf>
    <xf numFmtId="164" fontId="8" fillId="0" borderId="7" xfId="21" applyNumberFormat="1" applyFont="1" applyFill="1" applyBorder="1" applyAlignment="1" applyProtection="1">
      <alignment horizontal="center" vertical="center" wrapText="1"/>
      <protection hidden="1" locked="0"/>
    </xf>
    <xf numFmtId="164" fontId="0" fillId="0" borderId="94" xfId="21" applyNumberFormat="1" applyFont="1" applyFill="1" applyBorder="1" applyAlignment="1" applyProtection="1">
      <alignment vertical="center" wrapText="1"/>
      <protection hidden="1"/>
    </xf>
    <xf numFmtId="164" fontId="0" fillId="0" borderId="95" xfId="21" applyNumberFormat="1" applyFont="1" applyFill="1" applyBorder="1" applyAlignment="1" applyProtection="1">
      <alignment vertical="center" wrapText="1"/>
      <protection hidden="1"/>
    </xf>
    <xf numFmtId="164" fontId="3" fillId="0" borderId="96" xfId="21" applyNumberFormat="1" applyFont="1" applyFill="1" applyBorder="1" applyAlignment="1" applyProtection="1">
      <alignment horizontal="center" vertical="center" wrapText="1"/>
      <protection hidden="1"/>
    </xf>
    <xf numFmtId="0" fontId="16" fillId="0" borderId="50" xfId="21" applyFont="1" applyFill="1" applyBorder="1" applyAlignment="1" applyProtection="1">
      <alignment horizontal="center" vertical="center"/>
      <protection hidden="1"/>
    </xf>
    <xf numFmtId="0" fontId="5" fillId="2" borderId="47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5" fillId="2" borderId="98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18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List2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tabSelected="1" workbookViewId="0" topLeftCell="A1">
      <selection activeCell="AE21" sqref="AE21"/>
    </sheetView>
  </sheetViews>
  <sheetFormatPr defaultColWidth="9.140625" defaultRowHeight="12.75"/>
  <cols>
    <col min="1" max="1" width="5.57421875" style="1" customWidth="1"/>
    <col min="2" max="2" width="22.8515625" style="1" customWidth="1"/>
    <col min="3" max="3" width="5.8515625" style="2" customWidth="1"/>
    <col min="4" max="7" width="4.8515625" style="1" customWidth="1"/>
    <col min="8" max="8" width="6.7109375" style="1" customWidth="1"/>
    <col min="9" max="9" width="5.8515625" style="1" customWidth="1"/>
    <col min="10" max="10" width="5.57421875" style="1" customWidth="1"/>
    <col min="11" max="11" width="7.00390625" style="1" customWidth="1"/>
    <col min="12" max="12" width="6.57421875" style="1" customWidth="1"/>
    <col min="13" max="14" width="5.421875" style="1" customWidth="1"/>
    <col min="15" max="15" width="9.00390625" style="1" customWidth="1"/>
    <col min="16" max="16" width="8.28125" style="1" hidden="1" customWidth="1"/>
    <col min="17" max="17" width="7.140625" style="1" hidden="1" customWidth="1"/>
    <col min="18" max="18" width="9.28125" style="1" hidden="1" customWidth="1"/>
    <col min="19" max="19" width="10.00390625" style="1" hidden="1" customWidth="1"/>
    <col min="20" max="21" width="8.00390625" style="1" hidden="1" customWidth="1"/>
    <col min="22" max="22" width="6.140625" style="1" hidden="1" customWidth="1"/>
    <col min="23" max="23" width="6.57421875" style="1" hidden="1" customWidth="1"/>
    <col min="24" max="24" width="6.28125" style="1" hidden="1" customWidth="1"/>
    <col min="25" max="25" width="4.7109375" style="2" hidden="1" customWidth="1"/>
    <col min="26" max="27" width="9.00390625" style="2" customWidth="1"/>
    <col min="28" max="28" width="4.7109375" style="2" customWidth="1"/>
    <col min="29" max="29" width="9.00390625" style="1" customWidth="1"/>
    <col min="30" max="30" width="8.00390625" style="1" customWidth="1"/>
    <col min="31" max="31" width="7.421875" style="1" customWidth="1"/>
    <col min="32" max="32" width="6.00390625" style="1" customWidth="1"/>
    <col min="33" max="16384" width="9.00390625" style="1" customWidth="1"/>
  </cols>
  <sheetData>
    <row r="1" spans="1:28" s="8" customFormat="1" ht="28.5" customHeight="1" thickBot="1">
      <c r="A1" s="242" t="s">
        <v>90</v>
      </c>
      <c r="B1" s="242"/>
      <c r="C1" s="6"/>
      <c r="D1" s="10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5"/>
      <c r="Z1" s="7"/>
      <c r="AA1" s="6"/>
      <c r="AB1" s="6"/>
    </row>
    <row r="2" spans="1:32" ht="27.75" customHeight="1">
      <c r="A2" s="100" t="s">
        <v>0</v>
      </c>
      <c r="B2" s="99" t="s">
        <v>16</v>
      </c>
      <c r="C2" s="99"/>
      <c r="D2" s="103"/>
      <c r="E2" s="100" t="s">
        <v>19</v>
      </c>
      <c r="F2" s="103"/>
      <c r="G2" s="101"/>
      <c r="H2" s="243" t="s">
        <v>5</v>
      </c>
      <c r="I2" s="247" t="s">
        <v>20</v>
      </c>
      <c r="J2" s="253"/>
      <c r="K2" s="245" t="s">
        <v>52</v>
      </c>
      <c r="L2" s="243" t="s">
        <v>5</v>
      </c>
      <c r="M2" s="247" t="s">
        <v>21</v>
      </c>
      <c r="N2" s="248"/>
      <c r="O2" s="251" t="s">
        <v>53</v>
      </c>
      <c r="P2" s="16"/>
      <c r="Q2" s="16"/>
      <c r="R2" s="16"/>
      <c r="S2" s="16"/>
      <c r="T2" s="16"/>
      <c r="U2" s="16"/>
      <c r="V2" s="16"/>
      <c r="W2" s="16"/>
      <c r="X2" s="17"/>
      <c r="Y2" s="28"/>
      <c r="Z2" s="243" t="s">
        <v>5</v>
      </c>
      <c r="AA2" s="245" t="s">
        <v>48</v>
      </c>
      <c r="AB2" s="243" t="s">
        <v>49</v>
      </c>
      <c r="AC2" s="1" t="s">
        <v>50</v>
      </c>
      <c r="AF2" s="1" t="s">
        <v>61</v>
      </c>
    </row>
    <row r="3" spans="1:33" ht="12.75">
      <c r="A3" s="139"/>
      <c r="B3" s="187"/>
      <c r="C3" s="114"/>
      <c r="D3" s="104"/>
      <c r="E3" s="104"/>
      <c r="F3" s="104"/>
      <c r="G3" s="105"/>
      <c r="H3" s="244"/>
      <c r="I3" s="249"/>
      <c r="J3" s="254"/>
      <c r="K3" s="255"/>
      <c r="L3" s="244"/>
      <c r="M3" s="249"/>
      <c r="N3" s="250"/>
      <c r="O3" s="252"/>
      <c r="P3" s="9"/>
      <c r="Q3" s="9"/>
      <c r="R3" s="9"/>
      <c r="S3" s="9"/>
      <c r="T3" s="9"/>
      <c r="U3" s="9"/>
      <c r="V3" s="9"/>
      <c r="W3" s="9"/>
      <c r="X3" s="18"/>
      <c r="Y3" s="29"/>
      <c r="Z3" s="244"/>
      <c r="AA3" s="246"/>
      <c r="AB3" s="244"/>
      <c r="AE3" s="1" t="s">
        <v>62</v>
      </c>
      <c r="AG3" s="1">
        <v>1500</v>
      </c>
    </row>
    <row r="4" spans="1:33" ht="15.75" customHeight="1">
      <c r="A4" s="74" t="s">
        <v>1</v>
      </c>
      <c r="B4" s="188" t="s">
        <v>105</v>
      </c>
      <c r="C4" s="52" t="s">
        <v>55</v>
      </c>
      <c r="D4" s="106">
        <v>214</v>
      </c>
      <c r="E4" s="31">
        <v>300</v>
      </c>
      <c r="F4" s="31">
        <v>278</v>
      </c>
      <c r="G4" s="32">
        <v>276</v>
      </c>
      <c r="H4" s="33">
        <f aca="true" t="shared" si="0" ref="H4:H48">SUM(D4,E4,F4,G4)</f>
        <v>1068</v>
      </c>
      <c r="I4" s="34">
        <v>221</v>
      </c>
      <c r="J4" s="19">
        <v>300</v>
      </c>
      <c r="K4" s="115">
        <f aca="true" t="shared" si="1" ref="K4:K27">H4/4</f>
        <v>267</v>
      </c>
      <c r="L4" s="123">
        <f aca="true" t="shared" si="2" ref="L4:L27">SUM(I4,J4,K4,)</f>
        <v>788</v>
      </c>
      <c r="M4" s="34">
        <v>278</v>
      </c>
      <c r="N4" s="207">
        <v>264</v>
      </c>
      <c r="O4" s="131">
        <f aca="true" t="shared" si="3" ref="O4:O15">(H4+I4+J4)/6</f>
        <v>264.8333333333333</v>
      </c>
      <c r="P4" s="19"/>
      <c r="Q4" s="19"/>
      <c r="R4" s="19"/>
      <c r="S4" s="19"/>
      <c r="T4" s="19"/>
      <c r="U4" s="19"/>
      <c r="V4" s="19"/>
      <c r="W4" s="19"/>
      <c r="X4" s="20"/>
      <c r="Y4" s="41"/>
      <c r="Z4" s="137">
        <f aca="true" t="shared" si="4" ref="Z4:Z15">SUM(M4,N4,O4)</f>
        <v>806.8333333333333</v>
      </c>
      <c r="AA4" s="133">
        <f aca="true" t="shared" si="5" ref="AA4:AA15">AVERAGE(D4,E4,F4,G4,I4,J4,M4,N4)</f>
        <v>266.375</v>
      </c>
      <c r="AB4" s="39">
        <v>40</v>
      </c>
      <c r="AC4" s="30">
        <f>MAX(D4:G45,I4:J27,M4:N15)</f>
        <v>300</v>
      </c>
      <c r="AE4" s="1" t="s">
        <v>63</v>
      </c>
      <c r="AG4" s="1">
        <v>1800</v>
      </c>
    </row>
    <row r="5" spans="1:33" ht="15.75" customHeight="1">
      <c r="A5" s="74" t="s">
        <v>2</v>
      </c>
      <c r="B5" s="192" t="s">
        <v>81</v>
      </c>
      <c r="C5" s="38" t="s">
        <v>55</v>
      </c>
      <c r="D5" s="106">
        <v>253</v>
      </c>
      <c r="E5" s="31">
        <v>234</v>
      </c>
      <c r="F5" s="31">
        <v>189</v>
      </c>
      <c r="G5" s="32">
        <v>268</v>
      </c>
      <c r="H5" s="33">
        <f t="shared" si="0"/>
        <v>944</v>
      </c>
      <c r="I5" s="34">
        <v>244</v>
      </c>
      <c r="J5" s="19">
        <v>266</v>
      </c>
      <c r="K5" s="115">
        <f t="shared" si="1"/>
        <v>236</v>
      </c>
      <c r="L5" s="123">
        <f t="shared" si="2"/>
        <v>746</v>
      </c>
      <c r="M5" s="34">
        <v>250</v>
      </c>
      <c r="N5" s="207">
        <v>199</v>
      </c>
      <c r="O5" s="131">
        <f t="shared" si="3"/>
        <v>242.33333333333334</v>
      </c>
      <c r="P5" s="21"/>
      <c r="Q5" s="21"/>
      <c r="R5" s="21"/>
      <c r="S5" s="21"/>
      <c r="T5" s="21"/>
      <c r="U5" s="21"/>
      <c r="V5" s="21"/>
      <c r="W5" s="21"/>
      <c r="X5" s="22"/>
      <c r="Y5" s="37"/>
      <c r="Z5" s="137">
        <f t="shared" si="4"/>
        <v>691.3333333333334</v>
      </c>
      <c r="AA5" s="134">
        <f t="shared" si="5"/>
        <v>237.875</v>
      </c>
      <c r="AB5" s="39">
        <v>38</v>
      </c>
      <c r="AE5" s="1" t="s">
        <v>64</v>
      </c>
      <c r="AG5" s="1">
        <v>1200</v>
      </c>
    </row>
    <row r="6" spans="1:33" ht="15.75" customHeight="1">
      <c r="A6" s="74" t="s">
        <v>3</v>
      </c>
      <c r="B6" s="189" t="s">
        <v>17</v>
      </c>
      <c r="C6" s="67" t="s">
        <v>55</v>
      </c>
      <c r="D6" s="110">
        <v>199</v>
      </c>
      <c r="E6" s="79">
        <v>230</v>
      </c>
      <c r="F6" s="79">
        <v>209</v>
      </c>
      <c r="G6" s="80">
        <v>264</v>
      </c>
      <c r="H6" s="70">
        <f t="shared" si="0"/>
        <v>902</v>
      </c>
      <c r="I6" s="71">
        <v>232</v>
      </c>
      <c r="J6" s="72">
        <v>200</v>
      </c>
      <c r="K6" s="116">
        <f t="shared" si="1"/>
        <v>225.5</v>
      </c>
      <c r="L6" s="124">
        <f t="shared" si="2"/>
        <v>657.5</v>
      </c>
      <c r="M6" s="71">
        <v>221</v>
      </c>
      <c r="N6" s="208">
        <v>232</v>
      </c>
      <c r="O6" s="147">
        <f t="shared" si="3"/>
        <v>222.33333333333334</v>
      </c>
      <c r="P6" s="72"/>
      <c r="Q6" s="72"/>
      <c r="R6" s="72"/>
      <c r="S6" s="72"/>
      <c r="T6" s="72"/>
      <c r="U6" s="72"/>
      <c r="V6" s="72"/>
      <c r="W6" s="72"/>
      <c r="X6" s="148"/>
      <c r="Y6" s="149"/>
      <c r="Z6" s="150">
        <f t="shared" si="4"/>
        <v>675.3333333333334</v>
      </c>
      <c r="AA6" s="151">
        <f t="shared" si="5"/>
        <v>223.375</v>
      </c>
      <c r="AB6" s="67">
        <v>37</v>
      </c>
      <c r="AC6" s="30">
        <f>MIN(D4:G45,I4:J27,M4:N15)</f>
        <v>109</v>
      </c>
      <c r="AE6" s="1" t="s">
        <v>65</v>
      </c>
      <c r="AG6" s="1">
        <v>1400</v>
      </c>
    </row>
    <row r="7" spans="1:33" ht="15.75" customHeight="1">
      <c r="A7" s="74" t="s">
        <v>4</v>
      </c>
      <c r="B7" s="190" t="s">
        <v>103</v>
      </c>
      <c r="C7" s="52" t="s">
        <v>54</v>
      </c>
      <c r="D7" s="108">
        <v>195</v>
      </c>
      <c r="E7" s="53">
        <v>263</v>
      </c>
      <c r="F7" s="53">
        <v>238</v>
      </c>
      <c r="G7" s="54">
        <v>244</v>
      </c>
      <c r="H7" s="55">
        <f t="shared" si="0"/>
        <v>940</v>
      </c>
      <c r="I7" s="56">
        <v>204</v>
      </c>
      <c r="J7" s="25">
        <v>267</v>
      </c>
      <c r="K7" s="117">
        <f t="shared" si="1"/>
        <v>235</v>
      </c>
      <c r="L7" s="125">
        <f t="shared" si="2"/>
        <v>706</v>
      </c>
      <c r="M7" s="56">
        <v>241</v>
      </c>
      <c r="N7" s="209">
        <v>197</v>
      </c>
      <c r="O7" s="145">
        <f t="shared" si="3"/>
        <v>235.16666666666666</v>
      </c>
      <c r="P7" s="25"/>
      <c r="Q7" s="25"/>
      <c r="R7" s="25"/>
      <c r="S7" s="25"/>
      <c r="T7" s="25"/>
      <c r="U7" s="25"/>
      <c r="V7" s="25"/>
      <c r="W7" s="25"/>
      <c r="X7" s="26"/>
      <c r="Y7" s="59"/>
      <c r="Z7" s="146">
        <f t="shared" si="4"/>
        <v>673.1666666666666</v>
      </c>
      <c r="AA7" s="136">
        <f t="shared" si="5"/>
        <v>231.125</v>
      </c>
      <c r="AB7" s="52">
        <v>36</v>
      </c>
      <c r="AE7" s="1" t="s">
        <v>66</v>
      </c>
      <c r="AG7" s="1">
        <v>1600</v>
      </c>
    </row>
    <row r="8" spans="1:31" ht="15.75" customHeight="1">
      <c r="A8" s="74" t="s">
        <v>6</v>
      </c>
      <c r="B8" s="191" t="s">
        <v>96</v>
      </c>
      <c r="C8" s="60" t="s">
        <v>55</v>
      </c>
      <c r="D8" s="113">
        <v>208</v>
      </c>
      <c r="E8" s="42">
        <v>236</v>
      </c>
      <c r="F8" s="42">
        <v>265</v>
      </c>
      <c r="G8" s="43">
        <v>215</v>
      </c>
      <c r="H8" s="44">
        <f t="shared" si="0"/>
        <v>924</v>
      </c>
      <c r="I8" s="45">
        <v>202</v>
      </c>
      <c r="J8" s="23">
        <v>242</v>
      </c>
      <c r="K8" s="122">
        <f t="shared" si="1"/>
        <v>231</v>
      </c>
      <c r="L8" s="130">
        <f t="shared" si="2"/>
        <v>675</v>
      </c>
      <c r="M8" s="45">
        <v>201</v>
      </c>
      <c r="N8" s="210">
        <v>218</v>
      </c>
      <c r="O8" s="152">
        <f t="shared" si="3"/>
        <v>228</v>
      </c>
      <c r="P8" s="23"/>
      <c r="Q8" s="23"/>
      <c r="R8" s="23"/>
      <c r="S8" s="23"/>
      <c r="T8" s="23"/>
      <c r="U8" s="23"/>
      <c r="V8" s="23"/>
      <c r="W8" s="23"/>
      <c r="X8" s="24"/>
      <c r="Y8" s="48"/>
      <c r="Z8" s="153">
        <f t="shared" si="4"/>
        <v>647</v>
      </c>
      <c r="AA8" s="135">
        <f t="shared" si="5"/>
        <v>223.375</v>
      </c>
      <c r="AB8" s="173">
        <v>35</v>
      </c>
      <c r="AE8" s="1" t="s">
        <v>67</v>
      </c>
    </row>
    <row r="9" spans="1:33" ht="15.75" customHeight="1">
      <c r="A9" s="74" t="s">
        <v>7</v>
      </c>
      <c r="B9" s="192" t="s">
        <v>79</v>
      </c>
      <c r="C9" s="132" t="s">
        <v>55</v>
      </c>
      <c r="D9" s="112">
        <v>205</v>
      </c>
      <c r="E9" s="87">
        <v>205</v>
      </c>
      <c r="F9" s="87">
        <v>255</v>
      </c>
      <c r="G9" s="88">
        <v>192</v>
      </c>
      <c r="H9" s="81">
        <f t="shared" si="0"/>
        <v>857</v>
      </c>
      <c r="I9" s="82">
        <v>191</v>
      </c>
      <c r="J9" s="83">
        <v>201</v>
      </c>
      <c r="K9" s="119">
        <f t="shared" si="1"/>
        <v>214.25</v>
      </c>
      <c r="L9" s="127">
        <f t="shared" si="2"/>
        <v>606.25</v>
      </c>
      <c r="M9" s="82">
        <v>196</v>
      </c>
      <c r="N9" s="211">
        <v>230</v>
      </c>
      <c r="O9" s="155">
        <f t="shared" si="3"/>
        <v>208.16666666666666</v>
      </c>
      <c r="P9" s="83"/>
      <c r="Q9" s="83"/>
      <c r="R9" s="83"/>
      <c r="S9" s="83"/>
      <c r="T9" s="83"/>
      <c r="U9" s="83"/>
      <c r="V9" s="83"/>
      <c r="W9" s="83"/>
      <c r="X9" s="156"/>
      <c r="Y9" s="157"/>
      <c r="Z9" s="158">
        <f t="shared" si="4"/>
        <v>634.1666666666666</v>
      </c>
      <c r="AA9" s="159">
        <f t="shared" si="5"/>
        <v>209.375</v>
      </c>
      <c r="AB9" s="132">
        <v>34</v>
      </c>
      <c r="AE9" s="1" t="s">
        <v>68</v>
      </c>
      <c r="AG9" s="228">
        <f>SUM(AG3:AG8)-AG11-AG12-AG13-AG14</f>
        <v>2040</v>
      </c>
    </row>
    <row r="10" spans="1:28" ht="15.75" customHeight="1">
      <c r="A10" s="74" t="s">
        <v>8</v>
      </c>
      <c r="B10" s="190" t="s">
        <v>60</v>
      </c>
      <c r="C10" s="52" t="s">
        <v>54</v>
      </c>
      <c r="D10" s="108">
        <v>176</v>
      </c>
      <c r="E10" s="53">
        <v>223</v>
      </c>
      <c r="F10" s="53">
        <v>241</v>
      </c>
      <c r="G10" s="54">
        <v>266</v>
      </c>
      <c r="H10" s="55">
        <f t="shared" si="0"/>
        <v>906</v>
      </c>
      <c r="I10" s="56">
        <v>219</v>
      </c>
      <c r="J10" s="25">
        <v>192</v>
      </c>
      <c r="K10" s="117">
        <f t="shared" si="1"/>
        <v>226.5</v>
      </c>
      <c r="L10" s="125">
        <f t="shared" si="2"/>
        <v>637.5</v>
      </c>
      <c r="M10" s="56">
        <v>210</v>
      </c>
      <c r="N10" s="209">
        <v>190</v>
      </c>
      <c r="O10" s="145">
        <f t="shared" si="3"/>
        <v>219.5</v>
      </c>
      <c r="P10" s="25"/>
      <c r="Q10" s="25"/>
      <c r="R10" s="25"/>
      <c r="S10" s="25"/>
      <c r="T10" s="25"/>
      <c r="U10" s="25"/>
      <c r="V10" s="25"/>
      <c r="W10" s="25"/>
      <c r="X10" s="26"/>
      <c r="Y10" s="59"/>
      <c r="Z10" s="146">
        <f t="shared" si="4"/>
        <v>619.5</v>
      </c>
      <c r="AA10" s="136">
        <f t="shared" si="5"/>
        <v>214.625</v>
      </c>
      <c r="AB10" s="52">
        <v>33</v>
      </c>
    </row>
    <row r="11" spans="1:34" ht="15.75" customHeight="1">
      <c r="A11" s="74" t="s">
        <v>9</v>
      </c>
      <c r="B11" s="189" t="s">
        <v>98</v>
      </c>
      <c r="C11" s="67" t="s">
        <v>57</v>
      </c>
      <c r="D11" s="107">
        <v>203</v>
      </c>
      <c r="E11" s="68">
        <v>186</v>
      </c>
      <c r="F11" s="68">
        <v>206</v>
      </c>
      <c r="G11" s="69">
        <v>178</v>
      </c>
      <c r="H11" s="70">
        <f t="shared" si="0"/>
        <v>773</v>
      </c>
      <c r="I11" s="71">
        <v>255</v>
      </c>
      <c r="J11" s="72">
        <v>243</v>
      </c>
      <c r="K11" s="116">
        <f t="shared" si="1"/>
        <v>193.25</v>
      </c>
      <c r="L11" s="124">
        <f t="shared" si="2"/>
        <v>691.25</v>
      </c>
      <c r="M11" s="34">
        <v>230</v>
      </c>
      <c r="N11" s="207">
        <v>167</v>
      </c>
      <c r="O11" s="131">
        <f t="shared" si="3"/>
        <v>211.83333333333334</v>
      </c>
      <c r="P11" s="19"/>
      <c r="Q11" s="19"/>
      <c r="R11" s="19"/>
      <c r="S11" s="19"/>
      <c r="T11" s="19"/>
      <c r="U11" s="19"/>
      <c r="V11" s="19"/>
      <c r="W11" s="19"/>
      <c r="X11" s="20"/>
      <c r="Y11" s="41"/>
      <c r="Z11" s="137">
        <f t="shared" si="4"/>
        <v>608.8333333333334</v>
      </c>
      <c r="AA11" s="134">
        <f t="shared" si="5"/>
        <v>208.5</v>
      </c>
      <c r="AB11" s="38">
        <v>32</v>
      </c>
      <c r="AD11" s="1" t="s">
        <v>75</v>
      </c>
      <c r="AE11" s="1" t="s">
        <v>63</v>
      </c>
      <c r="AF11" s="226">
        <v>0.2</v>
      </c>
      <c r="AG11" s="1">
        <v>660</v>
      </c>
      <c r="AH11" s="1" t="s">
        <v>82</v>
      </c>
    </row>
    <row r="12" spans="1:34" ht="15.75" customHeight="1">
      <c r="A12" s="74" t="s">
        <v>10</v>
      </c>
      <c r="B12" s="193" t="s">
        <v>107</v>
      </c>
      <c r="C12" s="227" t="s">
        <v>55</v>
      </c>
      <c r="D12" s="109">
        <v>221</v>
      </c>
      <c r="E12" s="75">
        <v>220</v>
      </c>
      <c r="F12" s="75">
        <v>175</v>
      </c>
      <c r="G12" s="76">
        <v>219</v>
      </c>
      <c r="H12" s="89">
        <f t="shared" si="0"/>
        <v>835</v>
      </c>
      <c r="I12" s="90">
        <v>279</v>
      </c>
      <c r="J12" s="91">
        <v>219</v>
      </c>
      <c r="K12" s="121">
        <f t="shared" si="1"/>
        <v>208.75</v>
      </c>
      <c r="L12" s="129">
        <f t="shared" si="2"/>
        <v>706.75</v>
      </c>
      <c r="M12" s="71">
        <v>170</v>
      </c>
      <c r="N12" s="208">
        <v>200</v>
      </c>
      <c r="O12" s="147">
        <f t="shared" si="3"/>
        <v>222.16666666666666</v>
      </c>
      <c r="P12" s="72"/>
      <c r="Q12" s="72"/>
      <c r="R12" s="72"/>
      <c r="S12" s="72"/>
      <c r="T12" s="72"/>
      <c r="U12" s="72"/>
      <c r="V12" s="72"/>
      <c r="W12" s="72"/>
      <c r="X12" s="148"/>
      <c r="Y12" s="149"/>
      <c r="Z12" s="150">
        <f t="shared" si="4"/>
        <v>592.1666666666666</v>
      </c>
      <c r="AA12" s="151">
        <f t="shared" si="5"/>
        <v>212.875</v>
      </c>
      <c r="AB12" s="66">
        <v>31</v>
      </c>
      <c r="AC12"/>
      <c r="AE12" s="1" t="s">
        <v>91</v>
      </c>
      <c r="AF12" s="226">
        <v>0.3</v>
      </c>
      <c r="AG12" s="1">
        <v>1100</v>
      </c>
      <c r="AH12" s="1" t="s">
        <v>89</v>
      </c>
    </row>
    <row r="13" spans="1:34" ht="15.75" customHeight="1">
      <c r="A13" s="74" t="s">
        <v>11</v>
      </c>
      <c r="B13" s="194" t="s">
        <v>58</v>
      </c>
      <c r="C13" s="52" t="s">
        <v>55</v>
      </c>
      <c r="D13" s="106">
        <v>216</v>
      </c>
      <c r="E13" s="31">
        <v>187</v>
      </c>
      <c r="F13" s="31">
        <v>257</v>
      </c>
      <c r="G13" s="32">
        <v>251</v>
      </c>
      <c r="H13" s="77">
        <f t="shared" si="0"/>
        <v>911</v>
      </c>
      <c r="I13" s="78">
        <v>200</v>
      </c>
      <c r="J13" s="27">
        <v>264</v>
      </c>
      <c r="K13" s="118">
        <f t="shared" si="1"/>
        <v>227.75</v>
      </c>
      <c r="L13" s="126">
        <f t="shared" si="2"/>
        <v>691.75</v>
      </c>
      <c r="M13" s="78">
        <v>198</v>
      </c>
      <c r="N13" s="209">
        <v>154</v>
      </c>
      <c r="O13" s="145">
        <f t="shared" si="3"/>
        <v>229.16666666666666</v>
      </c>
      <c r="P13" s="25"/>
      <c r="Q13" s="25"/>
      <c r="R13" s="25"/>
      <c r="S13" s="25"/>
      <c r="T13" s="25"/>
      <c r="U13" s="25"/>
      <c r="V13" s="25"/>
      <c r="W13" s="25"/>
      <c r="X13" s="26"/>
      <c r="Y13" s="59"/>
      <c r="Z13" s="146">
        <f t="shared" si="4"/>
        <v>581.1666666666666</v>
      </c>
      <c r="AA13" s="136">
        <f t="shared" si="5"/>
        <v>215.875</v>
      </c>
      <c r="AB13" s="52">
        <v>30</v>
      </c>
      <c r="AE13" s="1" t="s">
        <v>92</v>
      </c>
      <c r="AF13" s="226">
        <v>0.4</v>
      </c>
      <c r="AG13" s="1">
        <v>1700</v>
      </c>
      <c r="AH13" s="1" t="s">
        <v>93</v>
      </c>
    </row>
    <row r="14" spans="1:34" ht="15.75" customHeight="1">
      <c r="A14" s="74" t="s">
        <v>12</v>
      </c>
      <c r="B14" s="195" t="s">
        <v>69</v>
      </c>
      <c r="C14" s="60" t="s">
        <v>55</v>
      </c>
      <c r="D14" s="163">
        <v>190</v>
      </c>
      <c r="E14" s="164">
        <v>246</v>
      </c>
      <c r="F14" s="164">
        <v>288</v>
      </c>
      <c r="G14" s="165">
        <v>300</v>
      </c>
      <c r="H14" s="166">
        <f t="shared" si="0"/>
        <v>1024</v>
      </c>
      <c r="I14" s="167">
        <v>208</v>
      </c>
      <c r="J14" s="168">
        <v>210</v>
      </c>
      <c r="K14" s="169">
        <f t="shared" si="1"/>
        <v>256</v>
      </c>
      <c r="L14" s="170">
        <f t="shared" si="2"/>
        <v>674</v>
      </c>
      <c r="M14" s="171">
        <v>150</v>
      </c>
      <c r="N14" s="212">
        <v>177</v>
      </c>
      <c r="O14" s="234">
        <f t="shared" si="3"/>
        <v>240.33333333333334</v>
      </c>
      <c r="P14" s="160"/>
      <c r="Q14" s="160"/>
      <c r="R14" s="160"/>
      <c r="S14" s="160"/>
      <c r="T14" s="160"/>
      <c r="U14" s="160"/>
      <c r="V14" s="160"/>
      <c r="W14" s="160"/>
      <c r="X14" s="161"/>
      <c r="Y14" s="162"/>
      <c r="Z14" s="150">
        <f t="shared" si="4"/>
        <v>567.3333333333334</v>
      </c>
      <c r="AA14" s="172">
        <f t="shared" si="5"/>
        <v>221.125</v>
      </c>
      <c r="AB14" s="60">
        <v>29</v>
      </c>
      <c r="AE14" s="1" t="s">
        <v>94</v>
      </c>
      <c r="AF14" s="226">
        <v>0.5</v>
      </c>
      <c r="AG14" s="1">
        <v>2000</v>
      </c>
      <c r="AH14" s="1" t="s">
        <v>109</v>
      </c>
    </row>
    <row r="15" spans="1:32" ht="15.75" customHeight="1">
      <c r="A15" s="197" t="s">
        <v>13</v>
      </c>
      <c r="B15" s="198" t="s">
        <v>51</v>
      </c>
      <c r="C15" s="199" t="s">
        <v>55</v>
      </c>
      <c r="D15" s="111">
        <v>243</v>
      </c>
      <c r="E15" s="93">
        <v>196</v>
      </c>
      <c r="F15" s="93">
        <v>189</v>
      </c>
      <c r="G15" s="94">
        <v>268</v>
      </c>
      <c r="H15" s="95">
        <f t="shared" si="0"/>
        <v>896</v>
      </c>
      <c r="I15" s="96">
        <v>203</v>
      </c>
      <c r="J15" s="97">
        <v>232</v>
      </c>
      <c r="K15" s="120">
        <f t="shared" si="1"/>
        <v>224</v>
      </c>
      <c r="L15" s="128">
        <f t="shared" si="2"/>
        <v>659</v>
      </c>
      <c r="M15" s="96">
        <v>209</v>
      </c>
      <c r="N15" s="213">
        <v>136</v>
      </c>
      <c r="O15" s="232">
        <f t="shared" si="3"/>
        <v>221.83333333333334</v>
      </c>
      <c r="P15" s="239"/>
      <c r="Q15" s="239"/>
      <c r="R15" s="239"/>
      <c r="S15" s="239"/>
      <c r="T15" s="239"/>
      <c r="U15" s="239"/>
      <c r="V15" s="239"/>
      <c r="W15" s="239"/>
      <c r="X15" s="240"/>
      <c r="Y15" s="241"/>
      <c r="Z15" s="233">
        <f t="shared" si="4"/>
        <v>566.8333333333334</v>
      </c>
      <c r="AA15" s="202">
        <f t="shared" si="5"/>
        <v>209.5</v>
      </c>
      <c r="AB15" s="199">
        <v>28</v>
      </c>
      <c r="AE15" s="1" t="s">
        <v>95</v>
      </c>
      <c r="AF15" s="1" t="s">
        <v>83</v>
      </c>
    </row>
    <row r="16" spans="1:28" ht="15.75" customHeight="1">
      <c r="A16" s="196" t="s">
        <v>14</v>
      </c>
      <c r="B16" s="193" t="s">
        <v>85</v>
      </c>
      <c r="C16" s="52" t="s">
        <v>57</v>
      </c>
      <c r="D16" s="112">
        <v>157</v>
      </c>
      <c r="E16" s="87">
        <v>202</v>
      </c>
      <c r="F16" s="87">
        <v>209</v>
      </c>
      <c r="G16" s="88">
        <v>212</v>
      </c>
      <c r="H16" s="89">
        <f t="shared" si="0"/>
        <v>780</v>
      </c>
      <c r="I16" s="90">
        <v>183</v>
      </c>
      <c r="J16" s="91">
        <v>223</v>
      </c>
      <c r="K16" s="121">
        <f t="shared" si="1"/>
        <v>195</v>
      </c>
      <c r="L16" s="129">
        <f t="shared" si="2"/>
        <v>601</v>
      </c>
      <c r="M16" s="90"/>
      <c r="N16" s="214"/>
      <c r="O16" s="229"/>
      <c r="P16" s="27"/>
      <c r="Q16" s="27"/>
      <c r="R16" s="27"/>
      <c r="S16" s="27"/>
      <c r="T16" s="27"/>
      <c r="U16" s="27"/>
      <c r="V16" s="27"/>
      <c r="W16" s="27"/>
      <c r="X16" s="144"/>
      <c r="Y16" s="176"/>
      <c r="Z16" s="230"/>
      <c r="AA16" s="178">
        <f aca="true" t="shared" si="6" ref="AA16:AA43">AVERAGE(D16,E16,F16,G16,I16,J16,M16,N16)</f>
        <v>197.66666666666666</v>
      </c>
      <c r="AB16" s="177">
        <v>27</v>
      </c>
    </row>
    <row r="17" spans="1:30" ht="15.75" customHeight="1">
      <c r="A17" s="141" t="s">
        <v>15</v>
      </c>
      <c r="B17" s="194" t="s">
        <v>86</v>
      </c>
      <c r="C17" s="60" t="s">
        <v>55</v>
      </c>
      <c r="D17" s="113">
        <v>219</v>
      </c>
      <c r="E17" s="42">
        <v>256</v>
      </c>
      <c r="F17" s="42">
        <v>243</v>
      </c>
      <c r="G17" s="43">
        <v>179</v>
      </c>
      <c r="H17" s="77">
        <f t="shared" si="0"/>
        <v>897</v>
      </c>
      <c r="I17" s="78">
        <v>213</v>
      </c>
      <c r="J17" s="27">
        <v>158</v>
      </c>
      <c r="K17" s="118">
        <f t="shared" si="1"/>
        <v>224.25</v>
      </c>
      <c r="L17" s="126">
        <f t="shared" si="2"/>
        <v>595.25</v>
      </c>
      <c r="M17" s="78"/>
      <c r="N17" s="210"/>
      <c r="O17" s="235"/>
      <c r="P17" s="23"/>
      <c r="Q17" s="23"/>
      <c r="R17" s="23"/>
      <c r="S17" s="23"/>
      <c r="T17" s="23"/>
      <c r="U17" s="23"/>
      <c r="V17" s="23"/>
      <c r="W17" s="23"/>
      <c r="X17" s="24"/>
      <c r="Y17" s="48"/>
      <c r="Z17" s="60"/>
      <c r="AA17" s="135">
        <f t="shared" si="6"/>
        <v>211.33333333333334</v>
      </c>
      <c r="AB17" s="60">
        <v>26</v>
      </c>
      <c r="AD17" s="256" t="s">
        <v>110</v>
      </c>
    </row>
    <row r="18" spans="1:28" ht="15.75" customHeight="1">
      <c r="A18" s="86" t="s">
        <v>22</v>
      </c>
      <c r="B18" s="192" t="s">
        <v>97</v>
      </c>
      <c r="C18" s="132" t="s">
        <v>55</v>
      </c>
      <c r="D18" s="110">
        <v>212</v>
      </c>
      <c r="E18" s="79">
        <v>185</v>
      </c>
      <c r="F18" s="79">
        <v>218</v>
      </c>
      <c r="G18" s="80">
        <v>220</v>
      </c>
      <c r="H18" s="81">
        <f t="shared" si="0"/>
        <v>835</v>
      </c>
      <c r="I18" s="82">
        <v>220</v>
      </c>
      <c r="J18" s="83">
        <v>166</v>
      </c>
      <c r="K18" s="119">
        <f t="shared" si="1"/>
        <v>208.75</v>
      </c>
      <c r="L18" s="127">
        <f t="shared" si="2"/>
        <v>594.75</v>
      </c>
      <c r="M18" s="84"/>
      <c r="N18" s="215"/>
      <c r="O18" s="231"/>
      <c r="P18" s="180"/>
      <c r="Q18" s="180"/>
      <c r="R18" s="180"/>
      <c r="S18" s="180"/>
      <c r="T18" s="180"/>
      <c r="U18" s="180"/>
      <c r="V18" s="180"/>
      <c r="W18" s="180"/>
      <c r="X18" s="181"/>
      <c r="Y18" s="182"/>
      <c r="Z18" s="132"/>
      <c r="AA18" s="159">
        <f t="shared" si="6"/>
        <v>203.5</v>
      </c>
      <c r="AB18" s="132">
        <v>25</v>
      </c>
    </row>
    <row r="19" spans="1:28" ht="15.75" customHeight="1">
      <c r="A19" s="141" t="s">
        <v>23</v>
      </c>
      <c r="B19" s="190" t="s">
        <v>108</v>
      </c>
      <c r="C19" s="52" t="s">
        <v>54</v>
      </c>
      <c r="D19" s="113">
        <v>180</v>
      </c>
      <c r="E19" s="42">
        <v>169</v>
      </c>
      <c r="F19" s="42">
        <v>195</v>
      </c>
      <c r="G19" s="43">
        <v>180</v>
      </c>
      <c r="H19" s="55">
        <f t="shared" si="0"/>
        <v>724</v>
      </c>
      <c r="I19" s="56">
        <v>245</v>
      </c>
      <c r="J19" s="25">
        <v>168</v>
      </c>
      <c r="K19" s="117">
        <f t="shared" si="1"/>
        <v>181</v>
      </c>
      <c r="L19" s="125">
        <f t="shared" si="2"/>
        <v>594</v>
      </c>
      <c r="M19" s="56"/>
      <c r="N19" s="209"/>
      <c r="O19" s="58"/>
      <c r="P19" s="25"/>
      <c r="Q19" s="25"/>
      <c r="R19" s="25"/>
      <c r="S19" s="25"/>
      <c r="T19" s="25"/>
      <c r="U19" s="25"/>
      <c r="V19" s="25"/>
      <c r="W19" s="25"/>
      <c r="X19" s="26"/>
      <c r="Y19" s="59"/>
      <c r="Z19" s="52"/>
      <c r="AA19" s="136">
        <f t="shared" si="6"/>
        <v>189.5</v>
      </c>
      <c r="AB19" s="51">
        <v>24</v>
      </c>
    </row>
    <row r="20" spans="1:28" ht="15.75" customHeight="1">
      <c r="A20" s="141" t="s">
        <v>24</v>
      </c>
      <c r="B20" s="191" t="s">
        <v>102</v>
      </c>
      <c r="C20" s="60" t="s">
        <v>55</v>
      </c>
      <c r="D20" s="113">
        <v>167</v>
      </c>
      <c r="E20" s="42">
        <v>160</v>
      </c>
      <c r="F20" s="42">
        <v>198</v>
      </c>
      <c r="G20" s="43">
        <v>215</v>
      </c>
      <c r="H20" s="44">
        <f t="shared" si="0"/>
        <v>740</v>
      </c>
      <c r="I20" s="45">
        <v>221</v>
      </c>
      <c r="J20" s="23">
        <v>174</v>
      </c>
      <c r="K20" s="122">
        <f t="shared" si="1"/>
        <v>185</v>
      </c>
      <c r="L20" s="130">
        <f t="shared" si="2"/>
        <v>580</v>
      </c>
      <c r="M20" s="45"/>
      <c r="N20" s="210"/>
      <c r="O20" s="47"/>
      <c r="P20" s="23"/>
      <c r="Q20" s="23"/>
      <c r="R20" s="23"/>
      <c r="S20" s="23"/>
      <c r="T20" s="23"/>
      <c r="U20" s="23"/>
      <c r="V20" s="23"/>
      <c r="W20" s="23"/>
      <c r="X20" s="24"/>
      <c r="Y20" s="48"/>
      <c r="Z20" s="60"/>
      <c r="AA20" s="135">
        <f t="shared" si="6"/>
        <v>189.16666666666666</v>
      </c>
      <c r="AB20" s="60">
        <v>23</v>
      </c>
    </row>
    <row r="21" spans="1:28" ht="15.75" customHeight="1">
      <c r="A21" s="141" t="s">
        <v>25</v>
      </c>
      <c r="B21" s="192" t="s">
        <v>18</v>
      </c>
      <c r="C21" s="132" t="s">
        <v>55</v>
      </c>
      <c r="D21" s="110">
        <v>161</v>
      </c>
      <c r="E21" s="79">
        <v>201</v>
      </c>
      <c r="F21" s="79">
        <v>147</v>
      </c>
      <c r="G21" s="80">
        <v>227</v>
      </c>
      <c r="H21" s="81">
        <f t="shared" si="0"/>
        <v>736</v>
      </c>
      <c r="I21" s="82">
        <v>153</v>
      </c>
      <c r="J21" s="83">
        <v>229</v>
      </c>
      <c r="K21" s="119">
        <f t="shared" si="1"/>
        <v>184</v>
      </c>
      <c r="L21" s="127">
        <f t="shared" si="2"/>
        <v>566</v>
      </c>
      <c r="M21" s="84"/>
      <c r="N21" s="215"/>
      <c r="O21" s="185"/>
      <c r="P21" s="83"/>
      <c r="Q21" s="83"/>
      <c r="R21" s="83"/>
      <c r="S21" s="83"/>
      <c r="T21" s="83"/>
      <c r="U21" s="83"/>
      <c r="V21" s="83"/>
      <c r="W21" s="83"/>
      <c r="X21" s="156"/>
      <c r="Y21" s="157"/>
      <c r="Z21" s="186"/>
      <c r="AA21" s="179">
        <f t="shared" si="6"/>
        <v>186.33333333333334</v>
      </c>
      <c r="AB21" s="132">
        <v>22</v>
      </c>
    </row>
    <row r="22" spans="1:28" ht="15.75" customHeight="1">
      <c r="A22" s="141" t="s">
        <v>26</v>
      </c>
      <c r="B22" s="190" t="s">
        <v>76</v>
      </c>
      <c r="C22" s="52" t="s">
        <v>55</v>
      </c>
      <c r="D22" s="108">
        <v>198</v>
      </c>
      <c r="E22" s="53">
        <v>186</v>
      </c>
      <c r="F22" s="53">
        <v>209</v>
      </c>
      <c r="G22" s="54">
        <v>222</v>
      </c>
      <c r="H22" s="55">
        <f t="shared" si="0"/>
        <v>815</v>
      </c>
      <c r="I22" s="56">
        <v>157</v>
      </c>
      <c r="J22" s="25">
        <v>188</v>
      </c>
      <c r="K22" s="117">
        <f t="shared" si="1"/>
        <v>203.75</v>
      </c>
      <c r="L22" s="125">
        <f t="shared" si="2"/>
        <v>548.75</v>
      </c>
      <c r="M22" s="56"/>
      <c r="N22" s="209"/>
      <c r="O22" s="58"/>
      <c r="P22" s="25"/>
      <c r="Q22" s="25"/>
      <c r="R22" s="25"/>
      <c r="S22" s="25"/>
      <c r="T22" s="25"/>
      <c r="U22" s="25"/>
      <c r="V22" s="25"/>
      <c r="W22" s="25"/>
      <c r="X22" s="26"/>
      <c r="Y22" s="59"/>
      <c r="Z22" s="183"/>
      <c r="AA22" s="184">
        <f t="shared" si="6"/>
        <v>193.33333333333334</v>
      </c>
      <c r="AB22" s="52">
        <v>21</v>
      </c>
    </row>
    <row r="23" spans="1:28" ht="15.75" customHeight="1">
      <c r="A23" s="140" t="s">
        <v>27</v>
      </c>
      <c r="B23" s="191" t="s">
        <v>77</v>
      </c>
      <c r="C23" s="236" t="s">
        <v>54</v>
      </c>
      <c r="D23" s="113">
        <v>169</v>
      </c>
      <c r="E23" s="42">
        <v>233</v>
      </c>
      <c r="F23" s="42">
        <v>300</v>
      </c>
      <c r="G23" s="43">
        <v>168</v>
      </c>
      <c r="H23" s="44">
        <f t="shared" si="0"/>
        <v>870</v>
      </c>
      <c r="I23" s="45">
        <v>135</v>
      </c>
      <c r="J23" s="23">
        <v>174</v>
      </c>
      <c r="K23" s="122">
        <f t="shared" si="1"/>
        <v>217.5</v>
      </c>
      <c r="L23" s="130">
        <f t="shared" si="2"/>
        <v>526.5</v>
      </c>
      <c r="M23" s="45"/>
      <c r="N23" s="210"/>
      <c r="O23" s="62"/>
      <c r="P23" s="63"/>
      <c r="Q23" s="63"/>
      <c r="R23" s="63"/>
      <c r="S23" s="63"/>
      <c r="T23" s="63"/>
      <c r="U23" s="63"/>
      <c r="V23" s="63"/>
      <c r="W23" s="63"/>
      <c r="X23" s="64"/>
      <c r="Y23" s="65"/>
      <c r="Z23" s="138"/>
      <c r="AA23" s="135">
        <f t="shared" si="6"/>
        <v>196.5</v>
      </c>
      <c r="AB23" s="60">
        <v>20</v>
      </c>
    </row>
    <row r="24" spans="1:28" ht="15.75" customHeight="1">
      <c r="A24" s="141" t="s">
        <v>28</v>
      </c>
      <c r="B24" s="192" t="s">
        <v>56</v>
      </c>
      <c r="C24" s="132" t="s">
        <v>55</v>
      </c>
      <c r="D24" s="106">
        <v>253</v>
      </c>
      <c r="E24" s="31">
        <v>179</v>
      </c>
      <c r="F24" s="31">
        <v>182</v>
      </c>
      <c r="G24" s="32">
        <v>199</v>
      </c>
      <c r="H24" s="81">
        <f t="shared" si="0"/>
        <v>813</v>
      </c>
      <c r="I24" s="82">
        <v>137</v>
      </c>
      <c r="J24" s="83">
        <v>184</v>
      </c>
      <c r="K24" s="119">
        <f t="shared" si="1"/>
        <v>203.25</v>
      </c>
      <c r="L24" s="127">
        <f t="shared" si="2"/>
        <v>524.25</v>
      </c>
      <c r="M24" s="84"/>
      <c r="N24" s="215"/>
      <c r="O24" s="185"/>
      <c r="P24" s="83"/>
      <c r="Q24" s="83"/>
      <c r="R24" s="83"/>
      <c r="S24" s="83"/>
      <c r="T24" s="83"/>
      <c r="U24" s="83"/>
      <c r="V24" s="83"/>
      <c r="W24" s="83"/>
      <c r="X24" s="156"/>
      <c r="Y24" s="157"/>
      <c r="Z24" s="186"/>
      <c r="AA24" s="179">
        <f t="shared" si="6"/>
        <v>189</v>
      </c>
      <c r="AB24" s="132">
        <v>19</v>
      </c>
    </row>
    <row r="25" spans="1:28" ht="15.75" customHeight="1">
      <c r="A25" s="86" t="s">
        <v>29</v>
      </c>
      <c r="B25" s="190" t="s">
        <v>84</v>
      </c>
      <c r="C25" s="227" t="s">
        <v>57</v>
      </c>
      <c r="D25" s="108">
        <v>179</v>
      </c>
      <c r="E25" s="53">
        <v>164</v>
      </c>
      <c r="F25" s="53">
        <v>202</v>
      </c>
      <c r="G25" s="54">
        <v>206</v>
      </c>
      <c r="H25" s="55">
        <f t="shared" si="0"/>
        <v>751</v>
      </c>
      <c r="I25" s="56">
        <v>165</v>
      </c>
      <c r="J25" s="25">
        <v>171</v>
      </c>
      <c r="K25" s="117">
        <f t="shared" si="1"/>
        <v>187.75</v>
      </c>
      <c r="L25" s="125">
        <f t="shared" si="2"/>
        <v>523.75</v>
      </c>
      <c r="M25" s="56"/>
      <c r="N25" s="209"/>
      <c r="O25" s="58"/>
      <c r="P25" s="25"/>
      <c r="Q25" s="25"/>
      <c r="R25" s="25"/>
      <c r="S25" s="25"/>
      <c r="T25" s="25"/>
      <c r="U25" s="25"/>
      <c r="V25" s="25"/>
      <c r="W25" s="25"/>
      <c r="X25" s="26"/>
      <c r="Y25" s="59"/>
      <c r="Z25" s="52"/>
      <c r="AA25" s="136">
        <f t="shared" si="6"/>
        <v>181.16666666666666</v>
      </c>
      <c r="AB25" s="52">
        <v>18</v>
      </c>
    </row>
    <row r="26" spans="1:28" ht="15.75" customHeight="1">
      <c r="A26" s="141" t="s">
        <v>47</v>
      </c>
      <c r="B26" s="191" t="s">
        <v>100</v>
      </c>
      <c r="C26" s="177" t="s">
        <v>54</v>
      </c>
      <c r="D26" s="113">
        <v>190</v>
      </c>
      <c r="E26" s="42">
        <v>171</v>
      </c>
      <c r="F26" s="42">
        <v>245</v>
      </c>
      <c r="G26" s="43">
        <v>212</v>
      </c>
      <c r="H26" s="44">
        <f t="shared" si="0"/>
        <v>818</v>
      </c>
      <c r="I26" s="45">
        <v>122</v>
      </c>
      <c r="J26" s="23">
        <v>188</v>
      </c>
      <c r="K26" s="122">
        <f t="shared" si="1"/>
        <v>204.5</v>
      </c>
      <c r="L26" s="130">
        <f t="shared" si="2"/>
        <v>514.5</v>
      </c>
      <c r="M26" s="45"/>
      <c r="N26" s="210"/>
      <c r="O26" s="47"/>
      <c r="P26" s="23"/>
      <c r="Q26" s="23"/>
      <c r="R26" s="23"/>
      <c r="S26" s="23"/>
      <c r="T26" s="23"/>
      <c r="U26" s="23"/>
      <c r="V26" s="23"/>
      <c r="W26" s="23"/>
      <c r="X26" s="24"/>
      <c r="Y26" s="48"/>
      <c r="Z26" s="173"/>
      <c r="AA26" s="135">
        <f t="shared" si="6"/>
        <v>188</v>
      </c>
      <c r="AB26" s="177">
        <v>17</v>
      </c>
    </row>
    <row r="27" spans="1:28" ht="15.75" customHeight="1">
      <c r="A27" s="203" t="s">
        <v>32</v>
      </c>
      <c r="B27" s="198" t="s">
        <v>78</v>
      </c>
      <c r="C27" s="199" t="s">
        <v>54</v>
      </c>
      <c r="D27" s="111">
        <v>199</v>
      </c>
      <c r="E27" s="93">
        <v>196</v>
      </c>
      <c r="F27" s="93">
        <v>207</v>
      </c>
      <c r="G27" s="94">
        <v>189</v>
      </c>
      <c r="H27" s="95">
        <f t="shared" si="0"/>
        <v>791</v>
      </c>
      <c r="I27" s="96">
        <v>144</v>
      </c>
      <c r="J27" s="97">
        <v>172</v>
      </c>
      <c r="K27" s="120">
        <f t="shared" si="1"/>
        <v>197.75</v>
      </c>
      <c r="L27" s="128">
        <f t="shared" si="2"/>
        <v>513.75</v>
      </c>
      <c r="M27" s="96"/>
      <c r="N27" s="213"/>
      <c r="O27" s="204"/>
      <c r="P27" s="97"/>
      <c r="Q27" s="97"/>
      <c r="R27" s="97"/>
      <c r="S27" s="97"/>
      <c r="T27" s="97"/>
      <c r="U27" s="97"/>
      <c r="V27" s="97"/>
      <c r="W27" s="97"/>
      <c r="X27" s="200"/>
      <c r="Y27" s="201"/>
      <c r="Z27" s="199"/>
      <c r="AA27" s="205">
        <f t="shared" si="6"/>
        <v>184.5</v>
      </c>
      <c r="AB27" s="206">
        <v>16</v>
      </c>
    </row>
    <row r="28" spans="1:28" ht="15.75" customHeight="1">
      <c r="A28" s="143" t="s">
        <v>30</v>
      </c>
      <c r="B28" s="193" t="s">
        <v>59</v>
      </c>
      <c r="C28" s="52" t="s">
        <v>55</v>
      </c>
      <c r="D28" s="109">
        <v>243</v>
      </c>
      <c r="E28" s="75">
        <v>206</v>
      </c>
      <c r="F28" s="75">
        <v>173</v>
      </c>
      <c r="G28" s="76">
        <v>231</v>
      </c>
      <c r="H28" s="55">
        <f t="shared" si="0"/>
        <v>853</v>
      </c>
      <c r="I28" s="90"/>
      <c r="J28" s="91"/>
      <c r="K28" s="92"/>
      <c r="L28" s="89"/>
      <c r="M28" s="98"/>
      <c r="N28" s="216"/>
      <c r="O28" s="58"/>
      <c r="P28" s="25"/>
      <c r="Q28" s="25"/>
      <c r="R28" s="25"/>
      <c r="S28" s="25"/>
      <c r="T28" s="25"/>
      <c r="U28" s="25"/>
      <c r="V28" s="25"/>
      <c r="W28" s="25"/>
      <c r="X28" s="26"/>
      <c r="Y28" s="59"/>
      <c r="Z28" s="52"/>
      <c r="AA28" s="136">
        <f t="shared" si="6"/>
        <v>213.25</v>
      </c>
      <c r="AB28" s="52">
        <v>15</v>
      </c>
    </row>
    <row r="29" spans="1:28" ht="15.75" customHeight="1">
      <c r="A29" s="85" t="s">
        <v>31</v>
      </c>
      <c r="B29" s="188" t="s">
        <v>101</v>
      </c>
      <c r="C29" s="52" t="s">
        <v>57</v>
      </c>
      <c r="D29" s="106">
        <v>189</v>
      </c>
      <c r="E29" s="31">
        <v>174</v>
      </c>
      <c r="F29" s="31">
        <v>211</v>
      </c>
      <c r="G29" s="32">
        <v>149</v>
      </c>
      <c r="H29" s="33">
        <f t="shared" si="0"/>
        <v>723</v>
      </c>
      <c r="I29" s="56"/>
      <c r="J29" s="25"/>
      <c r="K29" s="57"/>
      <c r="L29" s="55"/>
      <c r="M29" s="56"/>
      <c r="N29" s="207"/>
      <c r="O29" s="40"/>
      <c r="P29" s="19"/>
      <c r="Q29" s="19"/>
      <c r="R29" s="19"/>
      <c r="S29" s="19"/>
      <c r="T29" s="19"/>
      <c r="U29" s="19"/>
      <c r="V29" s="19"/>
      <c r="W29" s="19"/>
      <c r="X29" s="20"/>
      <c r="Y29" s="41"/>
      <c r="Z29" s="39"/>
      <c r="AA29" s="134">
        <f t="shared" si="6"/>
        <v>180.75</v>
      </c>
      <c r="AB29" s="39">
        <v>14</v>
      </c>
    </row>
    <row r="30" spans="1:28" ht="15.75" customHeight="1">
      <c r="A30" s="85" t="s">
        <v>33</v>
      </c>
      <c r="B30" s="189" t="s">
        <v>80</v>
      </c>
      <c r="C30" s="60" t="s">
        <v>57</v>
      </c>
      <c r="D30" s="107">
        <v>169</v>
      </c>
      <c r="E30" s="237">
        <v>159</v>
      </c>
      <c r="F30" s="68">
        <v>178</v>
      </c>
      <c r="G30" s="69">
        <v>196</v>
      </c>
      <c r="H30" s="70">
        <f t="shared" si="0"/>
        <v>702</v>
      </c>
      <c r="I30" s="71"/>
      <c r="J30" s="72"/>
      <c r="K30" s="73"/>
      <c r="L30" s="70"/>
      <c r="M30" s="45"/>
      <c r="N30" s="210"/>
      <c r="O30" s="47"/>
      <c r="P30" s="23"/>
      <c r="Q30" s="23"/>
      <c r="R30" s="23"/>
      <c r="S30" s="23"/>
      <c r="T30" s="23"/>
      <c r="U30" s="23"/>
      <c r="V30" s="23"/>
      <c r="W30" s="23"/>
      <c r="X30" s="24"/>
      <c r="Y30" s="48"/>
      <c r="Z30" s="60"/>
      <c r="AA30" s="135">
        <f t="shared" si="6"/>
        <v>175.5</v>
      </c>
      <c r="AB30" s="60">
        <v>13</v>
      </c>
    </row>
    <row r="31" spans="1:28" ht="15.75" customHeight="1">
      <c r="A31" s="142" t="s">
        <v>34</v>
      </c>
      <c r="B31" s="192" t="s">
        <v>104</v>
      </c>
      <c r="C31" s="39" t="s">
        <v>57</v>
      </c>
      <c r="D31" s="113">
        <v>161</v>
      </c>
      <c r="E31" s="42">
        <v>176</v>
      </c>
      <c r="F31" s="42">
        <v>172</v>
      </c>
      <c r="G31" s="43">
        <v>189</v>
      </c>
      <c r="H31" s="55">
        <f t="shared" si="0"/>
        <v>698</v>
      </c>
      <c r="I31" s="56"/>
      <c r="J31" s="25"/>
      <c r="K31" s="57"/>
      <c r="L31" s="55"/>
      <c r="M31" s="34"/>
      <c r="N31" s="207"/>
      <c r="O31" s="40"/>
      <c r="P31" s="19"/>
      <c r="Q31" s="19"/>
      <c r="R31" s="19"/>
      <c r="S31" s="19"/>
      <c r="T31" s="19"/>
      <c r="U31" s="19"/>
      <c r="V31" s="19"/>
      <c r="W31" s="19"/>
      <c r="X31" s="20"/>
      <c r="Y31" s="41"/>
      <c r="Z31" s="39"/>
      <c r="AA31" s="134">
        <f t="shared" si="6"/>
        <v>174.5</v>
      </c>
      <c r="AB31" s="39">
        <v>12</v>
      </c>
    </row>
    <row r="32" spans="1:28" ht="15.75" customHeight="1">
      <c r="A32" s="85" t="s">
        <v>35</v>
      </c>
      <c r="B32" s="192" t="s">
        <v>106</v>
      </c>
      <c r="C32" s="52" t="s">
        <v>55</v>
      </c>
      <c r="D32" s="106">
        <v>181</v>
      </c>
      <c r="E32" s="238">
        <v>199</v>
      </c>
      <c r="F32" s="53">
        <v>127</v>
      </c>
      <c r="G32" s="54">
        <v>171</v>
      </c>
      <c r="H32" s="55">
        <f t="shared" si="0"/>
        <v>678</v>
      </c>
      <c r="I32" s="56"/>
      <c r="J32" s="25"/>
      <c r="K32" s="57"/>
      <c r="L32" s="55"/>
      <c r="M32" s="56"/>
      <c r="N32" s="209"/>
      <c r="O32" s="58"/>
      <c r="P32" s="25"/>
      <c r="Q32" s="25"/>
      <c r="R32" s="25"/>
      <c r="S32" s="25"/>
      <c r="T32" s="25"/>
      <c r="U32" s="25"/>
      <c r="V32" s="25"/>
      <c r="W32" s="25"/>
      <c r="X32" s="26"/>
      <c r="Y32" s="59"/>
      <c r="Z32" s="52"/>
      <c r="AA32" s="136">
        <f t="shared" si="6"/>
        <v>169.5</v>
      </c>
      <c r="AB32" s="52">
        <v>11</v>
      </c>
    </row>
    <row r="33" spans="1:28" ht="15.75" customHeight="1">
      <c r="A33" s="143" t="s">
        <v>36</v>
      </c>
      <c r="B33" s="190" t="s">
        <v>87</v>
      </c>
      <c r="C33" s="39" t="s">
        <v>54</v>
      </c>
      <c r="D33" s="110">
        <v>144</v>
      </c>
      <c r="E33" s="79">
        <v>138</v>
      </c>
      <c r="F33" s="79">
        <v>219</v>
      </c>
      <c r="G33" s="80">
        <v>158</v>
      </c>
      <c r="H33" s="33">
        <f t="shared" si="0"/>
        <v>659</v>
      </c>
      <c r="I33" s="34"/>
      <c r="J33" s="19"/>
      <c r="K33" s="50"/>
      <c r="L33" s="61"/>
      <c r="M33" s="49"/>
      <c r="N33" s="217"/>
      <c r="O33" s="36"/>
      <c r="P33" s="21"/>
      <c r="Q33" s="21"/>
      <c r="R33" s="21"/>
      <c r="S33" s="21"/>
      <c r="T33" s="21"/>
      <c r="U33" s="21"/>
      <c r="V33" s="21"/>
      <c r="W33" s="21"/>
      <c r="X33" s="22"/>
      <c r="Y33" s="37"/>
      <c r="Z33" s="38"/>
      <c r="AA33" s="134">
        <f t="shared" si="6"/>
        <v>164.75</v>
      </c>
      <c r="AB33" s="38">
        <v>10</v>
      </c>
    </row>
    <row r="34" spans="1:28" ht="15.75" customHeight="1">
      <c r="A34" s="85" t="s">
        <v>37</v>
      </c>
      <c r="B34" s="188" t="s">
        <v>99</v>
      </c>
      <c r="C34" s="39" t="s">
        <v>57</v>
      </c>
      <c r="D34" s="106">
        <v>109</v>
      </c>
      <c r="E34" s="31">
        <v>137</v>
      </c>
      <c r="F34" s="31">
        <v>190</v>
      </c>
      <c r="G34" s="32">
        <v>177</v>
      </c>
      <c r="H34" s="33">
        <f t="shared" si="0"/>
        <v>613</v>
      </c>
      <c r="I34" s="34"/>
      <c r="J34" s="19"/>
      <c r="K34" s="35"/>
      <c r="L34" s="33"/>
      <c r="M34" s="34"/>
      <c r="N34" s="207"/>
      <c r="O34" s="40"/>
      <c r="P34" s="19"/>
      <c r="Q34" s="19"/>
      <c r="R34" s="19"/>
      <c r="S34" s="19"/>
      <c r="T34" s="19"/>
      <c r="U34" s="19"/>
      <c r="V34" s="19"/>
      <c r="W34" s="19"/>
      <c r="X34" s="20"/>
      <c r="Y34" s="41"/>
      <c r="Z34" s="39"/>
      <c r="AA34" s="134">
        <f t="shared" si="6"/>
        <v>153.25</v>
      </c>
      <c r="AB34" s="39">
        <v>9</v>
      </c>
    </row>
    <row r="35" spans="1:28" ht="15.75" customHeight="1">
      <c r="A35" s="85" t="s">
        <v>38</v>
      </c>
      <c r="B35" s="191" t="s">
        <v>88</v>
      </c>
      <c r="C35" s="38" t="s">
        <v>55</v>
      </c>
      <c r="D35" s="106">
        <v>192</v>
      </c>
      <c r="E35" s="31">
        <v>131</v>
      </c>
      <c r="F35" s="31">
        <v>143</v>
      </c>
      <c r="G35" s="32">
        <v>120</v>
      </c>
      <c r="H35" s="55">
        <f t="shared" si="0"/>
        <v>586</v>
      </c>
      <c r="I35" s="34"/>
      <c r="J35" s="19"/>
      <c r="K35" s="35"/>
      <c r="L35" s="33"/>
      <c r="M35" s="34"/>
      <c r="N35" s="207"/>
      <c r="O35" s="40"/>
      <c r="P35" s="19"/>
      <c r="Q35" s="19"/>
      <c r="R35" s="19"/>
      <c r="S35" s="19"/>
      <c r="T35" s="19"/>
      <c r="U35" s="19"/>
      <c r="V35" s="19"/>
      <c r="W35" s="19"/>
      <c r="X35" s="20"/>
      <c r="Y35" s="41"/>
      <c r="Z35" s="39"/>
      <c r="AA35" s="134">
        <f t="shared" si="6"/>
        <v>146.5</v>
      </c>
      <c r="AB35" s="39">
        <v>8</v>
      </c>
    </row>
    <row r="36" spans="1:28" ht="15.75" customHeight="1">
      <c r="A36" s="85" t="s">
        <v>39</v>
      </c>
      <c r="B36" s="192"/>
      <c r="C36" s="38"/>
      <c r="D36" s="106"/>
      <c r="E36" s="31"/>
      <c r="F36" s="31"/>
      <c r="G36" s="32"/>
      <c r="H36" s="33">
        <f t="shared" si="0"/>
        <v>0</v>
      </c>
      <c r="I36" s="34"/>
      <c r="J36" s="19"/>
      <c r="K36" s="35"/>
      <c r="L36" s="33"/>
      <c r="M36" s="34"/>
      <c r="N36" s="207"/>
      <c r="O36" s="40"/>
      <c r="P36" s="19"/>
      <c r="Q36" s="19"/>
      <c r="R36" s="19"/>
      <c r="S36" s="19"/>
      <c r="T36" s="19"/>
      <c r="U36" s="19"/>
      <c r="V36" s="19"/>
      <c r="W36" s="19"/>
      <c r="X36" s="20"/>
      <c r="Y36" s="41"/>
      <c r="Z36" s="39"/>
      <c r="AA36" s="134" t="e">
        <f t="shared" si="6"/>
        <v>#DIV/0!</v>
      </c>
      <c r="AB36" s="39">
        <v>7</v>
      </c>
    </row>
    <row r="37" spans="1:28" ht="15.75" customHeight="1">
      <c r="A37" s="85" t="s">
        <v>40</v>
      </c>
      <c r="B37" s="193"/>
      <c r="C37" s="60"/>
      <c r="D37" s="113"/>
      <c r="E37" s="42"/>
      <c r="F37" s="42"/>
      <c r="G37" s="43"/>
      <c r="H37" s="44">
        <f t="shared" si="0"/>
        <v>0</v>
      </c>
      <c r="I37" s="45"/>
      <c r="J37" s="23"/>
      <c r="K37" s="46"/>
      <c r="L37" s="44"/>
      <c r="M37" s="45"/>
      <c r="N37" s="210"/>
      <c r="O37" s="47"/>
      <c r="P37" s="23"/>
      <c r="Q37" s="23"/>
      <c r="R37" s="23"/>
      <c r="S37" s="23"/>
      <c r="T37" s="23"/>
      <c r="U37" s="23"/>
      <c r="V37" s="23"/>
      <c r="W37" s="23"/>
      <c r="X37" s="24"/>
      <c r="Y37" s="48"/>
      <c r="Z37" s="60"/>
      <c r="AA37" s="135" t="e">
        <f t="shared" si="6"/>
        <v>#DIV/0!</v>
      </c>
      <c r="AB37" s="60">
        <v>6</v>
      </c>
    </row>
    <row r="38" spans="1:28" ht="15.75" customHeight="1">
      <c r="A38" s="142" t="s">
        <v>41</v>
      </c>
      <c r="B38" s="194"/>
      <c r="C38" s="39"/>
      <c r="D38" s="106"/>
      <c r="E38" s="31"/>
      <c r="F38" s="31"/>
      <c r="G38" s="32"/>
      <c r="H38" s="33">
        <f t="shared" si="0"/>
        <v>0</v>
      </c>
      <c r="I38" s="34"/>
      <c r="J38" s="19"/>
      <c r="K38" s="35"/>
      <c r="L38" s="33"/>
      <c r="M38" s="34"/>
      <c r="N38" s="207"/>
      <c r="O38" s="40"/>
      <c r="P38" s="19"/>
      <c r="Q38" s="19"/>
      <c r="R38" s="19"/>
      <c r="S38" s="19"/>
      <c r="T38" s="19"/>
      <c r="U38" s="19"/>
      <c r="V38" s="19"/>
      <c r="W38" s="19"/>
      <c r="X38" s="20"/>
      <c r="Y38" s="41"/>
      <c r="Z38" s="39"/>
      <c r="AA38" s="134" t="e">
        <f t="shared" si="6"/>
        <v>#DIV/0!</v>
      </c>
      <c r="AB38" s="39">
        <v>5</v>
      </c>
    </row>
    <row r="39" spans="1:28" ht="15.75" customHeight="1">
      <c r="A39" s="85" t="s">
        <v>42</v>
      </c>
      <c r="B39" s="190"/>
      <c r="C39" s="51"/>
      <c r="D39" s="108"/>
      <c r="E39" s="53"/>
      <c r="F39" s="53"/>
      <c r="G39" s="54"/>
      <c r="H39" s="55">
        <f t="shared" si="0"/>
        <v>0</v>
      </c>
      <c r="I39" s="56"/>
      <c r="J39" s="25"/>
      <c r="K39" s="57"/>
      <c r="L39" s="55"/>
      <c r="M39" s="56"/>
      <c r="N39" s="209"/>
      <c r="O39" s="58"/>
      <c r="P39" s="25"/>
      <c r="Q39" s="25"/>
      <c r="R39" s="25"/>
      <c r="S39" s="25"/>
      <c r="T39" s="25"/>
      <c r="U39" s="25"/>
      <c r="V39" s="25"/>
      <c r="W39" s="25"/>
      <c r="X39" s="26"/>
      <c r="Y39" s="59"/>
      <c r="Z39" s="52"/>
      <c r="AA39" s="136" t="e">
        <f t="shared" si="6"/>
        <v>#DIV/0!</v>
      </c>
      <c r="AB39" s="52">
        <v>4</v>
      </c>
    </row>
    <row r="40" spans="1:28" ht="15" customHeight="1">
      <c r="A40" s="143" t="s">
        <v>43</v>
      </c>
      <c r="B40" s="188"/>
      <c r="C40" s="39"/>
      <c r="D40" s="106"/>
      <c r="E40" s="31"/>
      <c r="F40" s="31"/>
      <c r="G40" s="32"/>
      <c r="H40" s="33">
        <f t="shared" si="0"/>
        <v>0</v>
      </c>
      <c r="I40" s="34"/>
      <c r="J40" s="19"/>
      <c r="K40" s="50"/>
      <c r="L40" s="61"/>
      <c r="M40" s="49"/>
      <c r="N40" s="217"/>
      <c r="O40" s="36"/>
      <c r="P40" s="21"/>
      <c r="Q40" s="21"/>
      <c r="R40" s="21"/>
      <c r="S40" s="21"/>
      <c r="T40" s="21"/>
      <c r="U40" s="21"/>
      <c r="V40" s="21"/>
      <c r="W40" s="21"/>
      <c r="X40" s="22"/>
      <c r="Y40" s="37"/>
      <c r="Z40" s="38"/>
      <c r="AA40" s="134" t="e">
        <f t="shared" si="6"/>
        <v>#DIV/0!</v>
      </c>
      <c r="AB40" s="38">
        <v>3</v>
      </c>
    </row>
    <row r="41" spans="1:28" ht="15.75" customHeight="1">
      <c r="A41" s="85" t="s">
        <v>44</v>
      </c>
      <c r="B41" s="188"/>
      <c r="C41" s="38"/>
      <c r="D41" s="106"/>
      <c r="E41" s="31"/>
      <c r="F41" s="31"/>
      <c r="G41" s="32"/>
      <c r="H41" s="33">
        <f t="shared" si="0"/>
        <v>0</v>
      </c>
      <c r="I41" s="34"/>
      <c r="J41" s="19"/>
      <c r="K41" s="35"/>
      <c r="L41" s="33"/>
      <c r="M41" s="34"/>
      <c r="N41" s="207"/>
      <c r="O41" s="40"/>
      <c r="P41" s="19"/>
      <c r="Q41" s="19"/>
      <c r="R41" s="19"/>
      <c r="S41" s="19"/>
      <c r="T41" s="19"/>
      <c r="U41" s="19"/>
      <c r="V41" s="19"/>
      <c r="W41" s="19"/>
      <c r="X41" s="20"/>
      <c r="Y41" s="41"/>
      <c r="Z41" s="39"/>
      <c r="AA41" s="134" t="e">
        <f t="shared" si="6"/>
        <v>#DIV/0!</v>
      </c>
      <c r="AB41" s="39">
        <v>2</v>
      </c>
    </row>
    <row r="42" spans="1:28" ht="15.75" customHeight="1">
      <c r="A42" s="85" t="s">
        <v>45</v>
      </c>
      <c r="B42" s="188"/>
      <c r="C42" s="52"/>
      <c r="D42" s="106"/>
      <c r="E42" s="31"/>
      <c r="F42" s="31"/>
      <c r="G42" s="32"/>
      <c r="H42" s="33">
        <f t="shared" si="0"/>
        <v>0</v>
      </c>
      <c r="I42" s="34"/>
      <c r="J42" s="19"/>
      <c r="K42" s="35"/>
      <c r="L42" s="33"/>
      <c r="M42" s="34"/>
      <c r="N42" s="207"/>
      <c r="O42" s="40"/>
      <c r="P42" s="19"/>
      <c r="Q42" s="19"/>
      <c r="R42" s="19"/>
      <c r="S42" s="19"/>
      <c r="T42" s="19"/>
      <c r="U42" s="19"/>
      <c r="V42" s="19"/>
      <c r="W42" s="19"/>
      <c r="X42" s="20"/>
      <c r="Y42" s="41"/>
      <c r="Z42" s="39"/>
      <c r="AA42" s="134" t="e">
        <f t="shared" si="6"/>
        <v>#DIV/0!</v>
      </c>
      <c r="AB42" s="39">
        <v>1</v>
      </c>
    </row>
    <row r="43" spans="1:30" ht="15.75" customHeight="1">
      <c r="A43" s="218" t="s">
        <v>46</v>
      </c>
      <c r="B43" s="189"/>
      <c r="C43" s="67"/>
      <c r="D43" s="107"/>
      <c r="E43" s="68"/>
      <c r="F43" s="68"/>
      <c r="G43" s="69"/>
      <c r="H43" s="70">
        <f t="shared" si="0"/>
        <v>0</v>
      </c>
      <c r="I43" s="71"/>
      <c r="J43" s="72"/>
      <c r="K43" s="73"/>
      <c r="L43" s="70"/>
      <c r="M43" s="71"/>
      <c r="N43" s="208"/>
      <c r="O43" s="219"/>
      <c r="P43" s="72"/>
      <c r="Q43" s="72"/>
      <c r="R43" s="72"/>
      <c r="S43" s="72"/>
      <c r="T43" s="72"/>
      <c r="U43" s="72"/>
      <c r="V43" s="72"/>
      <c r="W43" s="72"/>
      <c r="X43" s="148"/>
      <c r="Y43" s="149"/>
      <c r="Z43" s="67"/>
      <c r="AA43" s="151" t="e">
        <f t="shared" si="6"/>
        <v>#DIV/0!</v>
      </c>
      <c r="AB43" s="67">
        <v>1</v>
      </c>
      <c r="AD43" s="225"/>
    </row>
    <row r="44" spans="1:28" ht="15.75" customHeight="1">
      <c r="A44" s="143" t="s">
        <v>70</v>
      </c>
      <c r="B44" s="190"/>
      <c r="C44" s="52"/>
      <c r="D44" s="108"/>
      <c r="E44" s="53"/>
      <c r="F44" s="53"/>
      <c r="G44" s="54"/>
      <c r="H44" s="55">
        <f t="shared" si="0"/>
        <v>0</v>
      </c>
      <c r="I44" s="56"/>
      <c r="J44" s="25"/>
      <c r="K44" s="57"/>
      <c r="L44" s="55"/>
      <c r="M44" s="56"/>
      <c r="N44" s="209"/>
      <c r="O44" s="58"/>
      <c r="P44" s="25"/>
      <c r="Q44" s="25"/>
      <c r="R44" s="25"/>
      <c r="S44" s="25"/>
      <c r="T44" s="25"/>
      <c r="U44" s="25"/>
      <c r="V44" s="25"/>
      <c r="W44" s="25"/>
      <c r="X44" s="26"/>
      <c r="Y44" s="59"/>
      <c r="Z44" s="52"/>
      <c r="AA44" s="136" t="e">
        <f>AVERAGE(D44,E44,F44,G44,I44,J44,M44,N44)</f>
        <v>#DIV/0!</v>
      </c>
      <c r="AB44" s="52">
        <v>1</v>
      </c>
    </row>
    <row r="45" spans="1:28" ht="15.75" customHeight="1">
      <c r="A45" s="220" t="s">
        <v>71</v>
      </c>
      <c r="B45" s="189"/>
      <c r="C45" s="67"/>
      <c r="D45" s="107"/>
      <c r="E45" s="68"/>
      <c r="F45" s="68"/>
      <c r="G45" s="69"/>
      <c r="H45" s="70">
        <f t="shared" si="0"/>
        <v>0</v>
      </c>
      <c r="I45" s="71"/>
      <c r="J45" s="72"/>
      <c r="K45" s="73"/>
      <c r="L45" s="70"/>
      <c r="M45" s="71"/>
      <c r="N45" s="208"/>
      <c r="O45" s="219"/>
      <c r="P45" s="72"/>
      <c r="Q45" s="72"/>
      <c r="R45" s="72"/>
      <c r="S45" s="72"/>
      <c r="T45" s="72"/>
      <c r="U45" s="72"/>
      <c r="V45" s="72"/>
      <c r="W45" s="72"/>
      <c r="X45" s="148"/>
      <c r="Y45" s="149"/>
      <c r="Z45" s="67"/>
      <c r="AA45" s="151" t="e">
        <f>AVERAGE(D45,E45,F45,G45,I45,J45,M45,N45)</f>
        <v>#DIV/0!</v>
      </c>
      <c r="AB45" s="67">
        <v>1</v>
      </c>
    </row>
    <row r="46" spans="1:28" ht="15.75" customHeight="1">
      <c r="A46" s="221" t="s">
        <v>72</v>
      </c>
      <c r="B46" s="194"/>
      <c r="C46" s="177"/>
      <c r="D46" s="109"/>
      <c r="E46" s="75"/>
      <c r="F46" s="75"/>
      <c r="G46" s="76"/>
      <c r="H46" s="77">
        <f t="shared" si="0"/>
        <v>0</v>
      </c>
      <c r="I46" s="78"/>
      <c r="J46" s="27"/>
      <c r="K46" s="174"/>
      <c r="L46" s="77"/>
      <c r="M46" s="78"/>
      <c r="N46" s="214"/>
      <c r="O46" s="175"/>
      <c r="P46" s="27"/>
      <c r="Q46" s="27"/>
      <c r="R46" s="27"/>
      <c r="S46" s="27"/>
      <c r="T46" s="27"/>
      <c r="U46" s="27"/>
      <c r="V46" s="27"/>
      <c r="W46" s="27"/>
      <c r="X46" s="144"/>
      <c r="Y46" s="176"/>
      <c r="Z46" s="177"/>
      <c r="AA46" s="178" t="e">
        <f>AVERAGE(D46,E46,F46,G46,I46,J46,M46,N46)</f>
        <v>#DIV/0!</v>
      </c>
      <c r="AB46" s="177">
        <v>1</v>
      </c>
    </row>
    <row r="47" spans="1:29" ht="15.75" customHeight="1">
      <c r="A47" s="222" t="s">
        <v>73</v>
      </c>
      <c r="B47" s="192"/>
      <c r="C47" s="132"/>
      <c r="D47" s="110"/>
      <c r="E47" s="79"/>
      <c r="F47" s="79"/>
      <c r="G47" s="80"/>
      <c r="H47" s="81">
        <f t="shared" si="0"/>
        <v>0</v>
      </c>
      <c r="I47" s="82"/>
      <c r="J47" s="83"/>
      <c r="K47" s="154"/>
      <c r="L47" s="81"/>
      <c r="M47" s="82"/>
      <c r="N47" s="211"/>
      <c r="O47" s="185"/>
      <c r="P47" s="83"/>
      <c r="Q47" s="83"/>
      <c r="R47" s="83"/>
      <c r="S47" s="83"/>
      <c r="T47" s="83"/>
      <c r="U47" s="83"/>
      <c r="V47" s="83"/>
      <c r="W47" s="83"/>
      <c r="X47" s="156"/>
      <c r="Y47" s="157"/>
      <c r="Z47" s="132"/>
      <c r="AA47" s="159" t="e">
        <f>AVERAGE(D47,E47,F47,G47,I47,J47,M47,N47)</f>
        <v>#DIV/0!</v>
      </c>
      <c r="AB47" s="223">
        <v>1</v>
      </c>
      <c r="AC47" s="224"/>
    </row>
    <row r="48" spans="1:28" ht="15.75" customHeight="1">
      <c r="A48" s="143" t="s">
        <v>74</v>
      </c>
      <c r="B48" s="190"/>
      <c r="C48" s="52"/>
      <c r="D48" s="108"/>
      <c r="E48" s="53"/>
      <c r="F48" s="53"/>
      <c r="G48" s="54"/>
      <c r="H48" s="55">
        <f t="shared" si="0"/>
        <v>0</v>
      </c>
      <c r="I48" s="56"/>
      <c r="J48" s="25"/>
      <c r="K48" s="57"/>
      <c r="L48" s="55"/>
      <c r="M48" s="56"/>
      <c r="N48" s="209"/>
      <c r="O48" s="58"/>
      <c r="P48" s="25"/>
      <c r="Q48" s="25"/>
      <c r="R48" s="25"/>
      <c r="S48" s="25"/>
      <c r="T48" s="25"/>
      <c r="U48" s="25"/>
      <c r="V48" s="25"/>
      <c r="W48" s="25"/>
      <c r="X48" s="26"/>
      <c r="Y48" s="59"/>
      <c r="Z48" s="52"/>
      <c r="AA48" s="136" t="e">
        <f>AVERAGE(D48,E48,F48,G48,I48,J48,M48,N48)</f>
        <v>#DIV/0!</v>
      </c>
      <c r="AB48" s="52">
        <v>1</v>
      </c>
    </row>
    <row r="49" spans="1:28" ht="22.5" customHeight="1">
      <c r="A49" s="10"/>
      <c r="B49" s="11"/>
      <c r="C49" s="14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3"/>
      <c r="Z49" s="15"/>
      <c r="AB49" s="14"/>
    </row>
    <row r="50" spans="1:28" ht="22.5" customHeight="1">
      <c r="A50" s="10"/>
      <c r="B50" s="11"/>
      <c r="C50" s="14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3"/>
      <c r="Z50" s="15"/>
      <c r="AB50" s="14"/>
    </row>
    <row r="51" spans="1:28" ht="12.75">
      <c r="A51" s="10"/>
      <c r="B51" s="11"/>
      <c r="C51" s="14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3"/>
      <c r="Z51" s="15"/>
      <c r="AB51" s="14"/>
    </row>
  </sheetData>
  <sheetProtection password="ED2C" sheet="1" objects="1" scenarios="1"/>
  <mergeCells count="10">
    <mergeCell ref="A1:B1"/>
    <mergeCell ref="AB2:AB3"/>
    <mergeCell ref="AA2:AA3"/>
    <mergeCell ref="H2:H3"/>
    <mergeCell ref="M2:N3"/>
    <mergeCell ref="Z2:Z3"/>
    <mergeCell ref="O2:O3"/>
    <mergeCell ref="I2:J3"/>
    <mergeCell ref="K2:K3"/>
    <mergeCell ref="L2:L3"/>
  </mergeCells>
  <printOptions/>
  <pageMargins left="0.3298611111111111" right="0.2902777777777778" top="0.9840277777777777" bottom="0.9840277777777777" header="0.5118055555555555" footer="0.5118055555555555"/>
  <pageSetup horizontalDpi="300" verticalDpi="3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</cp:lastModifiedBy>
  <cp:lastPrinted>2016-04-02T15:17:12Z</cp:lastPrinted>
  <dcterms:created xsi:type="dcterms:W3CDTF">2010-10-13T14:20:07Z</dcterms:created>
  <dcterms:modified xsi:type="dcterms:W3CDTF">2018-12-04T20:08:25Z</dcterms:modified>
  <cp:category/>
  <cp:version/>
  <cp:contentType/>
  <cp:contentStatus/>
</cp:coreProperties>
</file>