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<sst xmlns="http://schemas.openxmlformats.org/spreadsheetml/2006/main" count="363" uniqueCount="117">
  <si>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</si>
  <si>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</si>
  <si>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</si>
  <si>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</si>
  <si>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</si>
  <si>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</si>
  <si>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</si>
  <si>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</si>
  <si>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</si>
  <si>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</si>
  <si>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</si>
  <si>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</si>
  <si>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</si>
  <si>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</si>
  <si>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</si>
  <si>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</si>
  <si>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</si>
  <si>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</si>
  <si>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Niepřej Michal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</si>
  <si>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</si>
  <si>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</si>
  <si>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</si>
  <si>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</si>
  <si>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</si>
  <si>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</si>
  <si>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</si>
  <si>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</si>
  <si>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</si>
  <si>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</si>
  <si>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</si>
  <si>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</si>
  <si>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</si>
  <si>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</si>
  <si>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</si>
  <si>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</si>
  <si>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</si>
  <si>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</si>
  <si>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</si>
  <si>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</si>
  <si>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</si>
  <si>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</si>
  <si>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</si>
  <si>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</si>
  <si>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</si>
  <si>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</si>
  <si>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</si>
  <si>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</si>
  <si>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</si>
  <si>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</si>
  <si>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</si>
  <si>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Hollman Petr</t>
  </si>
  <si>
    <t>Nej nához</t>
  </si>
  <si>
    <t>Slach Zbyněk</t>
  </si>
  <si>
    <t xml:space="preserve">Uhlíř Jirka  </t>
  </si>
  <si>
    <t>Vaněk Jaroslav</t>
  </si>
  <si>
    <t>Slípka Jaroslav</t>
  </si>
  <si>
    <t>Veselý Miroslav</t>
  </si>
  <si>
    <t>Uhlířová Zuzana</t>
  </si>
  <si>
    <t>Butal Jaroslav ml.</t>
  </si>
  <si>
    <t>Kunc Tomáš</t>
  </si>
  <si>
    <t>Turnaj 14.1.2017 - devítka</t>
  </si>
  <si>
    <t>Průměr kvalif.</t>
  </si>
  <si>
    <t>Průměr kv.+sem.</t>
  </si>
  <si>
    <t>Frýbort Otakar</t>
  </si>
  <si>
    <t>Čermák František</t>
  </si>
  <si>
    <t>Vrňata David</t>
  </si>
  <si>
    <t>Polívka Dalibor</t>
  </si>
  <si>
    <t>Klečák Jan</t>
  </si>
  <si>
    <t>Štumpfol Patrik</t>
  </si>
  <si>
    <t>B</t>
  </si>
  <si>
    <t>A</t>
  </si>
  <si>
    <t>Kunc Ota</t>
  </si>
  <si>
    <t>Doležal Jiří</t>
  </si>
  <si>
    <t>C</t>
  </si>
  <si>
    <t>Uhlíř Jirka ml.</t>
  </si>
  <si>
    <t>Mrkvička Tomáš</t>
  </si>
  <si>
    <t>Krauskopf Pepe</t>
  </si>
  <si>
    <t>Šlajs Vlastimil</t>
  </si>
  <si>
    <t>Spilka František</t>
  </si>
  <si>
    <t>Kalistová Lenka</t>
  </si>
  <si>
    <t>Kalista Petr</t>
  </si>
  <si>
    <t>Kulichová Martina</t>
  </si>
  <si>
    <t>Čabák Miroslav</t>
  </si>
  <si>
    <t>Heřmánek Jiří</t>
  </si>
  <si>
    <t>Heřmánková Blanka</t>
  </si>
  <si>
    <t>Spěváček Vít</t>
  </si>
  <si>
    <t>Částka v měšci</t>
  </si>
  <si>
    <t xml:space="preserve">1.turnaj </t>
  </si>
  <si>
    <t xml:space="preserve">2.turnaj </t>
  </si>
  <si>
    <t>3.turnaj</t>
  </si>
  <si>
    <t>4.turnaj</t>
  </si>
  <si>
    <t>5.turnaj</t>
  </si>
  <si>
    <t>6.turnaj</t>
  </si>
  <si>
    <t>Celkem</t>
  </si>
  <si>
    <t>Cicvárek Jaroslav</t>
  </si>
  <si>
    <t>Frýbortová Marie</t>
  </si>
  <si>
    <t>Zach Petr</t>
  </si>
  <si>
    <t>Čikeš Milan</t>
  </si>
  <si>
    <t>Spilková Helena</t>
  </si>
  <si>
    <t>Dusík Josef</t>
  </si>
  <si>
    <t>Tupá Pavla</t>
  </si>
  <si>
    <t>Mesiarik Andrej</t>
  </si>
  <si>
    <t>Budín Martin</t>
  </si>
  <si>
    <t>Žilka Jan</t>
  </si>
  <si>
    <t xml:space="preserve">Butal Jaroslav </t>
  </si>
  <si>
    <t>Tětek Petr</t>
  </si>
  <si>
    <t>Tětková Lenka</t>
  </si>
  <si>
    <t>41.</t>
  </si>
  <si>
    <t>42.</t>
  </si>
  <si>
    <t>43.</t>
  </si>
  <si>
    <t>44.</t>
  </si>
  <si>
    <t>45.</t>
  </si>
  <si>
    <t>Eliáš Petr</t>
  </si>
  <si>
    <t>Bobek Vlastimil</t>
  </si>
  <si>
    <t>Trča Pavel</t>
  </si>
  <si>
    <t>Vaněček Jindřich</t>
  </si>
  <si>
    <t>Nevyjel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</si>
</sst>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6" fillId="0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0" fillId="0" borderId="13" xfId="21" applyNumberFormat="1" applyFont="1" applyFill="1" applyBorder="1" applyAlignment="1" applyProtection="1">
      <alignment vertical="center" wrapText="1"/>
      <protection hidden="1"/>
    </xf>
    <xf numFmtId="164" fontId="6" fillId="0" borderId="2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6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0" fontId="8" fillId="0" borderId="28" xfId="21" applyFont="1" applyFill="1" applyBorder="1" applyAlignment="1" applyProtection="1">
      <alignment horizontal="center" vertical="center" wrapText="1"/>
      <protection hidden="1"/>
    </xf>
    <xf numFmtId="164" fontId="0" fillId="0" borderId="19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2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0" xfId="21" applyFont="1" applyFill="1" applyBorder="1" applyAlignment="1" applyProtection="1">
      <alignment horizontal="center" vertical="center" wrapText="1"/>
      <protection hidden="1"/>
    </xf>
    <xf numFmtId="0" fontId="8" fillId="0" borderId="30" xfId="21" applyFont="1" applyFill="1" applyBorder="1" applyAlignment="1" applyProtection="1">
      <alignment horizontal="center"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7" fillId="5" borderId="25" xfId="21" applyFont="1" applyFill="1" applyBorder="1" applyAlignment="1" applyProtection="1">
      <alignment horizontal="center" vertical="center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164" fontId="8" fillId="0" borderId="43" xfId="21" applyNumberFormat="1" applyFont="1" applyFill="1" applyBorder="1" applyAlignment="1" applyProtection="1">
      <alignment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6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164" fontId="8" fillId="0" borderId="50" xfId="21" applyNumberFormat="1" applyFont="1" applyFill="1" applyBorder="1" applyAlignment="1" applyProtection="1">
      <alignment vertical="center" wrapText="1"/>
      <protection hidden="1"/>
    </xf>
    <xf numFmtId="164" fontId="8" fillId="0" borderId="47" xfId="21" applyNumberFormat="1" applyFont="1" applyFill="1" applyBorder="1" applyAlignment="1" applyProtection="1">
      <alignment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5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8" fillId="0" borderId="22" xfId="21" applyNumberFormat="1" applyFont="1" applyFill="1" applyBorder="1" applyAlignment="1" applyProtection="1">
      <alignment vertical="center" wrapText="1"/>
      <protection hidden="1"/>
    </xf>
    <xf numFmtId="1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44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30" xfId="21" applyNumberFormat="1" applyFont="1" applyFill="1" applyBorder="1" applyAlignment="1" applyProtection="1">
      <alignment vertical="center" wrapText="1"/>
      <protection hidden="1"/>
    </xf>
    <xf numFmtId="1" fontId="17" fillId="0" borderId="21" xfId="21" applyNumberFormat="1" applyFont="1" applyFill="1" applyBorder="1" applyAlignment="1" applyProtection="1">
      <alignment vertical="center" wrapText="1"/>
      <protection hidden="1"/>
    </xf>
    <xf numFmtId="1" fontId="17" fillId="0" borderId="35" xfId="21" applyNumberFormat="1" applyFont="1" applyFill="1" applyBorder="1" applyAlignment="1" applyProtection="1">
      <alignment vertical="center" wrapText="1"/>
      <protection hidden="1"/>
    </xf>
    <xf numFmtId="1" fontId="17" fillId="0" borderId="39" xfId="21" applyNumberFormat="1" applyFont="1" applyFill="1" applyBorder="1" applyAlignment="1" applyProtection="1">
      <alignment vertical="center" wrapText="1"/>
      <protection hidden="1"/>
    </xf>
    <xf numFmtId="1" fontId="17" fillId="0" borderId="49" xfId="21" applyNumberFormat="1" applyFont="1" applyFill="1" applyBorder="1" applyAlignment="1" applyProtection="1">
      <alignment vertical="center" wrapText="1"/>
      <protection hidden="1"/>
    </xf>
    <xf numFmtId="1" fontId="17" fillId="0" borderId="45" xfId="21" applyNumberFormat="1" applyFont="1" applyFill="1" applyBorder="1" applyAlignment="1" applyProtection="1">
      <alignment vertical="center" wrapText="1"/>
      <protection hidden="1"/>
    </xf>
    <xf numFmtId="1" fontId="17" fillId="0" borderId="17" xfId="21" applyNumberFormat="1" applyFont="1" applyFill="1" applyBorder="1" applyAlignment="1" applyProtection="1">
      <alignment vertical="center" wrapText="1"/>
      <protection hidden="1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21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>
      <alignment horizontal="center" vertical="center"/>
    </xf>
    <xf numFmtId="0" fontId="7" fillId="5" borderId="20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20" xfId="21" applyFont="1" applyFill="1" applyBorder="1" applyAlignment="1" applyProtection="1">
      <alignment horizontal="center" vertical="center"/>
      <protection hidden="1"/>
    </xf>
    <xf numFmtId="0" fontId="7" fillId="4" borderId="25" xfId="21" applyFont="1" applyFill="1" applyBorder="1" applyAlignment="1" applyProtection="1">
      <alignment horizontal="center" vertical="center"/>
      <protection hidden="1"/>
    </xf>
    <xf numFmtId="0" fontId="7" fillId="4" borderId="67" xfId="21" applyFont="1" applyFill="1" applyBorder="1" applyAlignment="1" applyProtection="1">
      <alignment horizontal="center" vertical="center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15" fillId="0" borderId="21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6" fillId="0" borderId="71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21" applyNumberFormat="1" applyFont="1" applyFill="1" applyBorder="1" applyAlignment="1" applyProtection="1">
      <alignment vertical="center" wrapText="1"/>
      <protection hidden="1"/>
    </xf>
    <xf numFmtId="1" fontId="15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5" xfId="21" applyFont="1" applyFill="1" applyBorder="1" applyAlignment="1" applyProtection="1">
      <alignment horizontal="center"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70" xfId="21" applyNumberFormat="1" applyFont="1" applyFill="1" applyBorder="1" applyAlignment="1" applyProtection="1">
      <alignment vertical="center" wrapText="1"/>
      <protection hidden="1"/>
    </xf>
    <xf numFmtId="164" fontId="3" fillId="0" borderId="7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" fontId="8" fillId="0" borderId="78" xfId="21" applyNumberFormat="1" applyFont="1" applyFill="1" applyBorder="1" applyAlignment="1" applyProtection="1">
      <alignment vertical="center" wrapText="1"/>
      <protection hidden="1"/>
    </xf>
    <xf numFmtId="1" fontId="17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8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2" fontId="8" fillId="0" borderId="8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0" fillId="0" borderId="60" xfId="21" applyNumberFormat="1" applyFont="1" applyFill="1" applyBorder="1" applyAlignment="1" applyProtection="1">
      <alignment vertical="center" wrapText="1"/>
      <protection hidden="1"/>
    </xf>
    <xf numFmtId="164" fontId="0" fillId="0" borderId="37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64" fontId="3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2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0" fontId="15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0" fontId="0" fillId="0" borderId="84" xfId="0" applyFont="1" applyBorder="1" applyAlignment="1">
      <alignment/>
    </xf>
    <xf numFmtId="0" fontId="5" fillId="2" borderId="21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30" xfId="21" applyFont="1" applyFill="1" applyBorder="1" applyAlignment="1" applyProtection="1">
      <alignment vertical="center"/>
      <protection hidden="1"/>
    </xf>
    <xf numFmtId="0" fontId="14" fillId="0" borderId="21" xfId="21" applyFont="1" applyFill="1" applyBorder="1" applyAlignment="1" applyProtection="1">
      <alignment vertical="center"/>
      <protection hidden="1"/>
    </xf>
    <xf numFmtId="0" fontId="14" fillId="0" borderId="17" xfId="21" applyFont="1" applyFill="1" applyBorder="1" applyAlignment="1" applyProtection="1">
      <alignment vertical="center"/>
      <protection hidden="1"/>
    </xf>
    <xf numFmtId="0" fontId="14" fillId="0" borderId="39" xfId="21" applyFont="1" applyFill="1" applyBorder="1" applyAlignment="1" applyProtection="1">
      <alignment vertical="center"/>
      <protection hidden="1"/>
    </xf>
    <xf numFmtId="0" fontId="14" fillId="0" borderId="45" xfId="21" applyFont="1" applyFill="1" applyBorder="1" applyAlignment="1" applyProtection="1">
      <alignment vertical="center"/>
      <protection hidden="1"/>
    </xf>
    <xf numFmtId="0" fontId="14" fillId="0" borderId="35" xfId="21" applyFont="1" applyFill="1" applyBorder="1" applyAlignment="1" applyProtection="1">
      <alignment vertical="center"/>
      <protection hidden="1"/>
    </xf>
    <xf numFmtId="0" fontId="14" fillId="0" borderId="79" xfId="21" applyFont="1" applyFill="1" applyBorder="1" applyAlignment="1" applyProtection="1">
      <alignment vertical="center"/>
      <protection hidden="1"/>
    </xf>
    <xf numFmtId="0" fontId="14" fillId="0" borderId="28" xfId="21" applyFont="1" applyFill="1" applyBorder="1" applyAlignment="1" applyProtection="1">
      <alignment vertical="center"/>
      <protection hidden="1"/>
    </xf>
    <xf numFmtId="0" fontId="7" fillId="5" borderId="82" xfId="21" applyFont="1" applyFill="1" applyBorder="1" applyAlignment="1" applyProtection="1">
      <alignment horizontal="center" vertical="center"/>
      <protection hidden="1"/>
    </xf>
    <xf numFmtId="0" fontId="7" fillId="3" borderId="85" xfId="21" applyFont="1" applyFill="1" applyBorder="1" applyAlignment="1" applyProtection="1">
      <alignment horizontal="center"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61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8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0" fillId="0" borderId="89" xfId="21" applyNumberFormat="1" applyFont="1" applyFill="1" applyBorder="1" applyAlignment="1" applyProtection="1">
      <alignment vertical="center" wrapText="1"/>
      <protection hidden="1"/>
    </xf>
    <xf numFmtId="0" fontId="7" fillId="4" borderId="30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0" fontId="7" fillId="4" borderId="71" xfId="21" applyFont="1" applyFill="1" applyBorder="1" applyAlignment="1" applyProtection="1">
      <alignment horizontal="center" vertical="center"/>
      <protection hidden="1"/>
    </xf>
    <xf numFmtId="0" fontId="7" fillId="4" borderId="82" xfId="21" applyFont="1" applyFill="1" applyBorder="1" applyAlignment="1" applyProtection="1">
      <alignment horizontal="center" vertical="center"/>
      <protection hidden="1"/>
    </xf>
    <xf numFmtId="0" fontId="7" fillId="4" borderId="99" xfId="21" applyFont="1" applyFill="1" applyBorder="1" applyAlignment="1" applyProtection="1">
      <alignment horizontal="center" vertical="center"/>
      <protection hidden="1"/>
    </xf>
    <xf numFmtId="0" fontId="8" fillId="0" borderId="74" xfId="21" applyFont="1" applyFill="1" applyBorder="1" applyAlignment="1" applyProtection="1">
      <alignment horizontal="center" vertical="center" wrapText="1"/>
      <protection hidden="1"/>
    </xf>
    <xf numFmtId="0" fontId="0" fillId="0" borderId="82" xfId="0" applyFont="1" applyBorder="1" applyAlignment="1">
      <alignment/>
    </xf>
    <xf numFmtId="0" fontId="0" fillId="0" borderId="0" xfId="0" applyFont="1" applyBorder="1" applyAlignment="1">
      <alignment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AE18" sqref="AE18"/>
    </sheetView>
  </sheetViews>
  <sheetFormatPr defaultColWidth="9.140625" defaultRowHeight="12.75"/>
  <cols>
    <col min="1" max="1" width="5.57421875" style="1" customWidth="1"/>
    <col min="2" max="2" width="22.851562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16384" width="9.00390625" style="1" customWidth="1"/>
  </cols>
  <sheetData>
    <row r="1" spans="1:28" s="8" customFormat="1" ht="28.5" customHeight="1" thickBot="1">
      <c r="A1" s="254" t="s">
        <v>60</v>
      </c>
      <c r="B1" s="254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2" ht="27.75" customHeight="1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5" t="s">
        <v>5</v>
      </c>
      <c r="I2" s="259" t="s">
        <v>20</v>
      </c>
      <c r="J2" s="265"/>
      <c r="K2" s="257" t="s">
        <v>61</v>
      </c>
      <c r="L2" s="255" t="s">
        <v>5</v>
      </c>
      <c r="M2" s="259" t="s">
        <v>21</v>
      </c>
      <c r="N2" s="260"/>
      <c r="O2" s="263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5" t="s">
        <v>5</v>
      </c>
      <c r="AA2" s="257" t="s">
        <v>48</v>
      </c>
      <c r="AB2" s="255" t="s">
        <v>49</v>
      </c>
      <c r="AD2" s="1" t="s">
        <v>51</v>
      </c>
      <c r="AF2" s="1" t="s">
        <v>86</v>
      </c>
    </row>
    <row r="3" spans="1:33" ht="12.75">
      <c r="A3" s="150"/>
      <c r="B3" s="208"/>
      <c r="C3" s="123"/>
      <c r="D3" s="112"/>
      <c r="E3" s="112"/>
      <c r="F3" s="112"/>
      <c r="G3" s="113"/>
      <c r="H3" s="256"/>
      <c r="I3" s="261"/>
      <c r="J3" s="266"/>
      <c r="K3" s="267"/>
      <c r="L3" s="256"/>
      <c r="M3" s="261"/>
      <c r="N3" s="262"/>
      <c r="O3" s="264"/>
      <c r="P3" s="9"/>
      <c r="Q3" s="9"/>
      <c r="R3" s="9"/>
      <c r="S3" s="9"/>
      <c r="T3" s="9"/>
      <c r="U3" s="9"/>
      <c r="V3" s="9"/>
      <c r="W3" s="9"/>
      <c r="X3" s="18"/>
      <c r="Y3" s="29"/>
      <c r="Z3" s="256"/>
      <c r="AA3" s="258"/>
      <c r="AB3" s="256"/>
      <c r="AF3" s="1" t="s">
        <v>87</v>
      </c>
      <c r="AG3" s="1">
        <v>1300</v>
      </c>
    </row>
    <row r="4" spans="1:33" ht="15.75" customHeight="1">
      <c r="A4" s="81" t="s">
        <v>1</v>
      </c>
      <c r="B4" s="209" t="s">
        <v>104</v>
      </c>
      <c r="C4" s="52" t="s">
        <v>70</v>
      </c>
      <c r="D4" s="114">
        <v>213</v>
      </c>
      <c r="E4" s="31">
        <v>244</v>
      </c>
      <c r="F4" s="31">
        <v>199</v>
      </c>
      <c r="G4" s="32">
        <v>155</v>
      </c>
      <c r="H4" s="33">
        <f aca="true" t="shared" si="0" ref="H4:H48">SUM(D4,E4,F4,G4)</f>
        <v>811</v>
      </c>
      <c r="I4" s="34">
        <v>276</v>
      </c>
      <c r="J4" s="19">
        <v>255</v>
      </c>
      <c r="K4" s="124">
        <f aca="true" t="shared" si="1" ref="K4:K27">H4/4</f>
        <v>202.75</v>
      </c>
      <c r="L4" s="132">
        <f aca="true" t="shared" si="2" ref="L4:L27">SUM(I4,J4,K4,)</f>
        <v>733.75</v>
      </c>
      <c r="M4" s="34">
        <v>300</v>
      </c>
      <c r="N4" s="233">
        <v>214</v>
      </c>
      <c r="O4" s="140">
        <f aca="true" t="shared" si="3" ref="O4:O15">(H4+I4+J4)/6</f>
        <v>223.66666666666666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 aca="true" t="shared" si="4" ref="Z4:Z15">SUM(M4,N4,O4)</f>
        <v>737.6666666666666</v>
      </c>
      <c r="AA4" s="143">
        <f aca="true" t="shared" si="5" ref="AA4:AA15">AVERAGE(D4,E4,F4,G4,I4,J4,M4,N4)</f>
        <v>232</v>
      </c>
      <c r="AB4" s="39">
        <v>40</v>
      </c>
      <c r="AD4" s="30">
        <f>MAX(D4:G45,I4:J27,M4:N15)</f>
        <v>300</v>
      </c>
      <c r="AF4" s="1" t="s">
        <v>88</v>
      </c>
      <c r="AG4" s="1">
        <v>1750</v>
      </c>
    </row>
    <row r="5" spans="1:33" ht="15.75" customHeight="1">
      <c r="A5" s="81" t="s">
        <v>2</v>
      </c>
      <c r="B5" s="209" t="s">
        <v>114</v>
      </c>
      <c r="C5" s="39" t="s">
        <v>70</v>
      </c>
      <c r="D5" s="114">
        <v>177</v>
      </c>
      <c r="E5" s="31">
        <v>233</v>
      </c>
      <c r="F5" s="31">
        <v>278</v>
      </c>
      <c r="G5" s="32">
        <v>178</v>
      </c>
      <c r="H5" s="33">
        <f t="shared" si="0"/>
        <v>866</v>
      </c>
      <c r="I5" s="34">
        <v>203</v>
      </c>
      <c r="J5" s="19">
        <v>225</v>
      </c>
      <c r="K5" s="124">
        <f t="shared" si="1"/>
        <v>216.5</v>
      </c>
      <c r="L5" s="132">
        <f t="shared" si="2"/>
        <v>644.5</v>
      </c>
      <c r="M5" s="34">
        <v>290</v>
      </c>
      <c r="N5" s="233">
        <v>225</v>
      </c>
      <c r="O5" s="140">
        <f t="shared" si="3"/>
        <v>215.66666666666666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 t="shared" si="4"/>
        <v>730.6666666666666</v>
      </c>
      <c r="AA5" s="144">
        <f t="shared" si="5"/>
        <v>226.125</v>
      </c>
      <c r="AB5" s="39">
        <v>38</v>
      </c>
      <c r="AF5" s="1" t="s">
        <v>89</v>
      </c>
      <c r="AG5" s="1">
        <v>2100</v>
      </c>
    </row>
    <row r="6" spans="1:32" ht="15.75" customHeight="1">
      <c r="A6" s="81" t="s">
        <v>3</v>
      </c>
      <c r="B6" s="210" t="s">
        <v>65</v>
      </c>
      <c r="C6" s="74" t="s">
        <v>69</v>
      </c>
      <c r="D6" s="115">
        <v>254</v>
      </c>
      <c r="E6" s="75">
        <v>215</v>
      </c>
      <c r="F6" s="75">
        <v>191</v>
      </c>
      <c r="G6" s="76">
        <v>212</v>
      </c>
      <c r="H6" s="77">
        <f t="shared" si="0"/>
        <v>872</v>
      </c>
      <c r="I6" s="78">
        <v>212</v>
      </c>
      <c r="J6" s="79">
        <v>207</v>
      </c>
      <c r="K6" s="125">
        <f t="shared" si="1"/>
        <v>218</v>
      </c>
      <c r="L6" s="133">
        <f t="shared" si="2"/>
        <v>637</v>
      </c>
      <c r="M6" s="78">
        <v>256</v>
      </c>
      <c r="N6" s="234">
        <v>224</v>
      </c>
      <c r="O6" s="162">
        <f t="shared" si="3"/>
        <v>215.16666666666666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 t="shared" si="4"/>
        <v>695.1666666666666</v>
      </c>
      <c r="AA6" s="166">
        <f t="shared" si="5"/>
        <v>221.375</v>
      </c>
      <c r="AB6" s="74">
        <v>37</v>
      </c>
      <c r="AD6" s="30">
        <f>MIN(D4:G45,I4:J27,M4:N15)</f>
        <v>113</v>
      </c>
      <c r="AF6" s="1" t="s">
        <v>90</v>
      </c>
    </row>
    <row r="7" spans="1:32" ht="15.75" customHeight="1">
      <c r="A7" s="81" t="s">
        <v>4</v>
      </c>
      <c r="B7" s="211" t="s">
        <v>54</v>
      </c>
      <c r="C7" s="52" t="s">
        <v>69</v>
      </c>
      <c r="D7" s="116">
        <v>221</v>
      </c>
      <c r="E7" s="53">
        <v>195</v>
      </c>
      <c r="F7" s="53">
        <v>175</v>
      </c>
      <c r="G7" s="54">
        <v>225</v>
      </c>
      <c r="H7" s="55">
        <f t="shared" si="0"/>
        <v>816</v>
      </c>
      <c r="I7" s="56">
        <v>247</v>
      </c>
      <c r="J7" s="25">
        <v>275</v>
      </c>
      <c r="K7" s="126">
        <f t="shared" si="1"/>
        <v>204</v>
      </c>
      <c r="L7" s="134">
        <f t="shared" si="2"/>
        <v>726</v>
      </c>
      <c r="M7" s="56">
        <v>186</v>
      </c>
      <c r="N7" s="235">
        <v>243</v>
      </c>
      <c r="O7" s="160">
        <f t="shared" si="3"/>
        <v>223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 t="shared" si="4"/>
        <v>652</v>
      </c>
      <c r="AA7" s="146">
        <f t="shared" si="5"/>
        <v>220.875</v>
      </c>
      <c r="AB7" s="52">
        <v>36</v>
      </c>
      <c r="AF7" s="1" t="s">
        <v>91</v>
      </c>
    </row>
    <row r="8" spans="1:32" ht="15.75" customHeight="1">
      <c r="A8" s="81" t="s">
        <v>6</v>
      </c>
      <c r="B8" s="212" t="s">
        <v>52</v>
      </c>
      <c r="C8" s="190" t="s">
        <v>70</v>
      </c>
      <c r="D8" s="121">
        <v>211</v>
      </c>
      <c r="E8" s="42">
        <v>244</v>
      </c>
      <c r="F8" s="42">
        <v>218</v>
      </c>
      <c r="G8" s="43">
        <v>265</v>
      </c>
      <c r="H8" s="44">
        <f t="shared" si="0"/>
        <v>938</v>
      </c>
      <c r="I8" s="45">
        <v>212</v>
      </c>
      <c r="J8" s="23">
        <v>195</v>
      </c>
      <c r="K8" s="131">
        <f t="shared" si="1"/>
        <v>234.5</v>
      </c>
      <c r="L8" s="139">
        <f t="shared" si="2"/>
        <v>641.5</v>
      </c>
      <c r="M8" s="45">
        <v>209</v>
      </c>
      <c r="N8" s="236">
        <v>209</v>
      </c>
      <c r="O8" s="167">
        <f t="shared" si="3"/>
        <v>224.16666666666666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 t="shared" si="4"/>
        <v>642.1666666666666</v>
      </c>
      <c r="AA8" s="145">
        <f t="shared" si="5"/>
        <v>220.375</v>
      </c>
      <c r="AB8" s="190">
        <v>35</v>
      </c>
      <c r="AF8" s="1" t="s">
        <v>92</v>
      </c>
    </row>
    <row r="9" spans="1:33" ht="15.75" customHeight="1">
      <c r="A9" s="81" t="s">
        <v>7</v>
      </c>
      <c r="B9" s="213" t="s">
        <v>112</v>
      </c>
      <c r="C9" s="142" t="s">
        <v>69</v>
      </c>
      <c r="D9" s="120">
        <v>191</v>
      </c>
      <c r="E9" s="95">
        <v>228</v>
      </c>
      <c r="F9" s="95">
        <v>213</v>
      </c>
      <c r="G9" s="96">
        <v>211</v>
      </c>
      <c r="H9" s="88">
        <f t="shared" si="0"/>
        <v>843</v>
      </c>
      <c r="I9" s="89">
        <v>210</v>
      </c>
      <c r="J9" s="90">
        <v>278</v>
      </c>
      <c r="K9" s="128">
        <f t="shared" si="1"/>
        <v>210.75</v>
      </c>
      <c r="L9" s="136">
        <f t="shared" si="2"/>
        <v>698.75</v>
      </c>
      <c r="M9" s="89">
        <v>219</v>
      </c>
      <c r="N9" s="237">
        <v>197</v>
      </c>
      <c r="O9" s="170">
        <f t="shared" si="3"/>
        <v>221.83333333333334</v>
      </c>
      <c r="P9" s="199"/>
      <c r="Q9" s="199"/>
      <c r="R9" s="199"/>
      <c r="S9" s="199"/>
      <c r="T9" s="199"/>
      <c r="U9" s="199"/>
      <c r="V9" s="199"/>
      <c r="W9" s="199"/>
      <c r="X9" s="200"/>
      <c r="Y9" s="201"/>
      <c r="Z9" s="173">
        <f t="shared" si="4"/>
        <v>637.8333333333334</v>
      </c>
      <c r="AA9" s="174">
        <f t="shared" si="5"/>
        <v>218.375</v>
      </c>
      <c r="AB9" s="142">
        <v>34</v>
      </c>
      <c r="AF9" s="1" t="s">
        <v>93</v>
      </c>
      <c r="AG9" s="1">
        <f>SUM(AG3:AG8)</f>
        <v>5150</v>
      </c>
    </row>
    <row r="10" spans="1:28" ht="15.75" customHeight="1">
      <c r="A10" s="81" t="s">
        <v>8</v>
      </c>
      <c r="B10" s="211" t="s">
        <v>63</v>
      </c>
      <c r="C10" s="52" t="s">
        <v>69</v>
      </c>
      <c r="D10" s="116">
        <v>236</v>
      </c>
      <c r="E10" s="53">
        <v>266</v>
      </c>
      <c r="F10" s="53">
        <v>203</v>
      </c>
      <c r="G10" s="54">
        <v>268</v>
      </c>
      <c r="H10" s="55">
        <f t="shared" si="0"/>
        <v>973</v>
      </c>
      <c r="I10" s="56">
        <v>211</v>
      </c>
      <c r="J10" s="25">
        <v>179</v>
      </c>
      <c r="K10" s="126">
        <f t="shared" si="1"/>
        <v>243.25</v>
      </c>
      <c r="L10" s="134">
        <f t="shared" si="2"/>
        <v>633.25</v>
      </c>
      <c r="M10" s="56">
        <v>185</v>
      </c>
      <c r="N10" s="235">
        <v>223</v>
      </c>
      <c r="O10" s="160">
        <f t="shared" si="3"/>
        <v>227.16666666666666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 t="shared" si="4"/>
        <v>635.1666666666666</v>
      </c>
      <c r="AA10" s="146">
        <f t="shared" si="5"/>
        <v>221.375</v>
      </c>
      <c r="AB10" s="52">
        <v>33</v>
      </c>
    </row>
    <row r="11" spans="1:28" ht="15.75" customHeight="1">
      <c r="A11" s="81" t="s">
        <v>9</v>
      </c>
      <c r="B11" s="210" t="s">
        <v>56</v>
      </c>
      <c r="C11" s="74" t="s">
        <v>69</v>
      </c>
      <c r="D11" s="115">
        <v>211</v>
      </c>
      <c r="E11" s="75">
        <v>223</v>
      </c>
      <c r="F11" s="75">
        <v>254</v>
      </c>
      <c r="G11" s="76">
        <v>196</v>
      </c>
      <c r="H11" s="77">
        <f t="shared" si="0"/>
        <v>884</v>
      </c>
      <c r="I11" s="78">
        <v>207</v>
      </c>
      <c r="J11" s="79">
        <v>229</v>
      </c>
      <c r="K11" s="125">
        <f t="shared" si="1"/>
        <v>221</v>
      </c>
      <c r="L11" s="133">
        <f t="shared" si="2"/>
        <v>657</v>
      </c>
      <c r="M11" s="34">
        <v>186</v>
      </c>
      <c r="N11" s="233">
        <v>220</v>
      </c>
      <c r="O11" s="140">
        <f t="shared" si="3"/>
        <v>220</v>
      </c>
      <c r="P11" s="19"/>
      <c r="Q11" s="19"/>
      <c r="R11" s="19"/>
      <c r="S11" s="19"/>
      <c r="T11" s="19"/>
      <c r="U11" s="19"/>
      <c r="V11" s="19"/>
      <c r="W11" s="19"/>
      <c r="X11" s="20"/>
      <c r="Y11" s="41"/>
      <c r="Z11" s="148">
        <f t="shared" si="4"/>
        <v>626</v>
      </c>
      <c r="AA11" s="144">
        <f t="shared" si="5"/>
        <v>215.75</v>
      </c>
      <c r="AB11" s="38">
        <v>32</v>
      </c>
    </row>
    <row r="12" spans="1:29" ht="15.75" customHeight="1">
      <c r="A12" s="81" t="s">
        <v>10</v>
      </c>
      <c r="B12" s="214" t="s">
        <v>94</v>
      </c>
      <c r="C12" s="175" t="s">
        <v>69</v>
      </c>
      <c r="D12" s="120">
        <v>262</v>
      </c>
      <c r="E12" s="95">
        <v>229</v>
      </c>
      <c r="F12" s="95">
        <v>212</v>
      </c>
      <c r="G12" s="96">
        <v>145</v>
      </c>
      <c r="H12" s="97">
        <f t="shared" si="0"/>
        <v>848</v>
      </c>
      <c r="I12" s="98">
        <v>241</v>
      </c>
      <c r="J12" s="99">
        <v>166</v>
      </c>
      <c r="K12" s="130">
        <f t="shared" si="1"/>
        <v>212</v>
      </c>
      <c r="L12" s="138">
        <f t="shared" si="2"/>
        <v>619</v>
      </c>
      <c r="M12" s="78">
        <v>239</v>
      </c>
      <c r="N12" s="234">
        <v>171</v>
      </c>
      <c r="O12" s="162">
        <f t="shared" si="3"/>
        <v>209.16666666666666</v>
      </c>
      <c r="P12" s="79"/>
      <c r="Q12" s="79"/>
      <c r="R12" s="79"/>
      <c r="S12" s="79"/>
      <c r="T12" s="79"/>
      <c r="U12" s="79"/>
      <c r="V12" s="79"/>
      <c r="W12" s="79"/>
      <c r="X12" s="163"/>
      <c r="Y12" s="164"/>
      <c r="Z12" s="165">
        <f t="shared" si="4"/>
        <v>619.1666666666666</v>
      </c>
      <c r="AA12" s="166">
        <f t="shared" si="5"/>
        <v>208.125</v>
      </c>
      <c r="AB12" s="73">
        <v>31</v>
      </c>
      <c r="AC12"/>
    </row>
    <row r="13" spans="1:28" ht="15.75" customHeight="1">
      <c r="A13" s="81" t="s">
        <v>11</v>
      </c>
      <c r="B13" s="215" t="s">
        <v>82</v>
      </c>
      <c r="C13" s="52" t="s">
        <v>69</v>
      </c>
      <c r="D13" s="117">
        <v>237</v>
      </c>
      <c r="E13" s="82">
        <v>246</v>
      </c>
      <c r="F13" s="82">
        <v>234</v>
      </c>
      <c r="G13" s="83">
        <v>167</v>
      </c>
      <c r="H13" s="84">
        <f t="shared" si="0"/>
        <v>884</v>
      </c>
      <c r="I13" s="85">
        <v>209</v>
      </c>
      <c r="J13" s="27">
        <v>224</v>
      </c>
      <c r="K13" s="127">
        <f t="shared" si="1"/>
        <v>221</v>
      </c>
      <c r="L13" s="135">
        <f t="shared" si="2"/>
        <v>654</v>
      </c>
      <c r="M13" s="85">
        <v>141</v>
      </c>
      <c r="N13" s="235">
        <v>192</v>
      </c>
      <c r="O13" s="160">
        <f t="shared" si="3"/>
        <v>219.5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 t="shared" si="4"/>
        <v>552.5</v>
      </c>
      <c r="AA13" s="146">
        <f t="shared" si="5"/>
        <v>206.25</v>
      </c>
      <c r="AB13" s="52">
        <v>30</v>
      </c>
    </row>
    <row r="14" spans="1:28" ht="15.75" customHeight="1">
      <c r="A14" s="81" t="s">
        <v>12</v>
      </c>
      <c r="B14" s="216" t="s">
        <v>97</v>
      </c>
      <c r="C14" s="60" t="s">
        <v>69</v>
      </c>
      <c r="D14" s="179">
        <v>234</v>
      </c>
      <c r="E14" s="180">
        <v>220</v>
      </c>
      <c r="F14" s="180">
        <v>255</v>
      </c>
      <c r="G14" s="181">
        <v>182</v>
      </c>
      <c r="H14" s="182">
        <f t="shared" si="0"/>
        <v>891</v>
      </c>
      <c r="I14" s="183">
        <v>161</v>
      </c>
      <c r="J14" s="184">
        <v>213</v>
      </c>
      <c r="K14" s="185">
        <f t="shared" si="1"/>
        <v>222.75</v>
      </c>
      <c r="L14" s="186">
        <f t="shared" si="2"/>
        <v>596.75</v>
      </c>
      <c r="M14" s="187">
        <v>166</v>
      </c>
      <c r="N14" s="238">
        <v>169</v>
      </c>
      <c r="O14" s="167">
        <f t="shared" si="3"/>
        <v>210.83333333333334</v>
      </c>
      <c r="P14" s="70"/>
      <c r="Q14" s="70"/>
      <c r="R14" s="70"/>
      <c r="S14" s="70"/>
      <c r="T14" s="70"/>
      <c r="U14" s="70"/>
      <c r="V14" s="70"/>
      <c r="W14" s="70"/>
      <c r="X14" s="71"/>
      <c r="Y14" s="72"/>
      <c r="Z14" s="168">
        <f t="shared" si="4"/>
        <v>545.8333333333334</v>
      </c>
      <c r="AA14" s="189">
        <f t="shared" si="5"/>
        <v>200</v>
      </c>
      <c r="AB14" s="60">
        <v>29</v>
      </c>
    </row>
    <row r="15" spans="1:28" ht="15.75" customHeight="1">
      <c r="A15" s="219" t="s">
        <v>13</v>
      </c>
      <c r="B15" s="220" t="s">
        <v>18</v>
      </c>
      <c r="C15" s="231" t="s">
        <v>70</v>
      </c>
      <c r="D15" s="119">
        <v>209</v>
      </c>
      <c r="E15" s="101">
        <v>220</v>
      </c>
      <c r="F15" s="101">
        <v>187</v>
      </c>
      <c r="G15" s="102">
        <v>187</v>
      </c>
      <c r="H15" s="103">
        <f t="shared" si="0"/>
        <v>803</v>
      </c>
      <c r="I15" s="104">
        <v>181</v>
      </c>
      <c r="J15" s="105">
        <v>222</v>
      </c>
      <c r="K15" s="129">
        <f t="shared" si="1"/>
        <v>200.75</v>
      </c>
      <c r="L15" s="137">
        <f t="shared" si="2"/>
        <v>603.75</v>
      </c>
      <c r="M15" s="104">
        <v>192</v>
      </c>
      <c r="N15" s="239">
        <v>149</v>
      </c>
      <c r="O15" s="223">
        <f t="shared" si="3"/>
        <v>201</v>
      </c>
      <c r="P15" s="105"/>
      <c r="Q15" s="105"/>
      <c r="R15" s="105"/>
      <c r="S15" s="105"/>
      <c r="T15" s="105"/>
      <c r="U15" s="105"/>
      <c r="V15" s="105"/>
      <c r="W15" s="105"/>
      <c r="X15" s="224"/>
      <c r="Y15" s="225"/>
      <c r="Z15" s="226">
        <f t="shared" si="4"/>
        <v>542</v>
      </c>
      <c r="AA15" s="227">
        <f t="shared" si="5"/>
        <v>193.375</v>
      </c>
      <c r="AB15" s="221">
        <v>28</v>
      </c>
    </row>
    <row r="16" spans="1:28" ht="15.75" customHeight="1">
      <c r="A16" s="218" t="s">
        <v>14</v>
      </c>
      <c r="B16" s="214" t="s">
        <v>75</v>
      </c>
      <c r="C16" s="51" t="s">
        <v>70</v>
      </c>
      <c r="D16" s="120">
        <v>212</v>
      </c>
      <c r="E16" s="95">
        <v>173</v>
      </c>
      <c r="F16" s="95">
        <v>233</v>
      </c>
      <c r="G16" s="96">
        <v>211</v>
      </c>
      <c r="H16" s="97">
        <f t="shared" si="0"/>
        <v>829</v>
      </c>
      <c r="I16" s="98">
        <v>180</v>
      </c>
      <c r="J16" s="99">
        <v>203</v>
      </c>
      <c r="K16" s="130">
        <f t="shared" si="1"/>
        <v>207.25</v>
      </c>
      <c r="L16" s="138">
        <f t="shared" si="2"/>
        <v>590.25</v>
      </c>
      <c r="M16" s="98"/>
      <c r="N16" s="240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aca="true" t="shared" si="6" ref="AA16:AA43">AVERAGE(D16,E16,F16,G16,I16,J16,M16,N16)</f>
        <v>202</v>
      </c>
      <c r="AB16" s="194">
        <v>27</v>
      </c>
    </row>
    <row r="17" spans="1:28" ht="15.75" customHeight="1">
      <c r="A17" s="152" t="s">
        <v>15</v>
      </c>
      <c r="B17" s="215" t="s">
        <v>95</v>
      </c>
      <c r="C17" s="60" t="s">
        <v>70</v>
      </c>
      <c r="D17" s="121">
        <v>200</v>
      </c>
      <c r="E17" s="42">
        <v>232</v>
      </c>
      <c r="F17" s="42">
        <v>221</v>
      </c>
      <c r="G17" s="43">
        <v>241</v>
      </c>
      <c r="H17" s="84">
        <f t="shared" si="0"/>
        <v>894</v>
      </c>
      <c r="I17" s="85">
        <v>196</v>
      </c>
      <c r="J17" s="27">
        <v>167</v>
      </c>
      <c r="K17" s="127">
        <f t="shared" si="1"/>
        <v>223.5</v>
      </c>
      <c r="L17" s="135">
        <f t="shared" si="2"/>
        <v>586.5</v>
      </c>
      <c r="M17" s="85"/>
      <c r="N17" s="23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6"/>
        <v>209.5</v>
      </c>
      <c r="AB17" s="60">
        <v>26</v>
      </c>
    </row>
    <row r="18" spans="1:28" ht="15.75" customHeight="1">
      <c r="A18" s="94" t="s">
        <v>22</v>
      </c>
      <c r="B18" s="213" t="s">
        <v>78</v>
      </c>
      <c r="C18" s="142" t="s">
        <v>70</v>
      </c>
      <c r="D18" s="118">
        <v>223</v>
      </c>
      <c r="E18" s="86">
        <v>155</v>
      </c>
      <c r="F18" s="86">
        <v>219</v>
      </c>
      <c r="G18" s="87">
        <v>199</v>
      </c>
      <c r="H18" s="88">
        <f t="shared" si="0"/>
        <v>796</v>
      </c>
      <c r="I18" s="89">
        <v>197</v>
      </c>
      <c r="J18" s="90">
        <v>188</v>
      </c>
      <c r="K18" s="128">
        <f t="shared" si="1"/>
        <v>199</v>
      </c>
      <c r="L18" s="136">
        <f t="shared" si="2"/>
        <v>584</v>
      </c>
      <c r="M18" s="91"/>
      <c r="N18" s="241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6"/>
        <v>196.83333333333334</v>
      </c>
      <c r="AB18" s="142">
        <v>25</v>
      </c>
    </row>
    <row r="19" spans="1:28" ht="15.75" customHeight="1">
      <c r="A19" s="152" t="s">
        <v>23</v>
      </c>
      <c r="B19" s="211" t="s">
        <v>77</v>
      </c>
      <c r="C19" s="52" t="s">
        <v>69</v>
      </c>
      <c r="D19" s="116">
        <v>223</v>
      </c>
      <c r="E19" s="53">
        <v>195</v>
      </c>
      <c r="F19" s="53">
        <v>225</v>
      </c>
      <c r="G19" s="54">
        <v>193</v>
      </c>
      <c r="H19" s="55">
        <f t="shared" si="0"/>
        <v>836</v>
      </c>
      <c r="I19" s="56">
        <v>136</v>
      </c>
      <c r="J19" s="25">
        <v>237</v>
      </c>
      <c r="K19" s="126">
        <f t="shared" si="1"/>
        <v>209</v>
      </c>
      <c r="L19" s="134">
        <f t="shared" si="2"/>
        <v>582</v>
      </c>
      <c r="M19" s="56"/>
      <c r="N19" s="235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6"/>
        <v>201.5</v>
      </c>
      <c r="AB19" s="51">
        <v>24</v>
      </c>
    </row>
    <row r="20" spans="1:28" ht="15.75" customHeight="1">
      <c r="A20" s="152" t="s">
        <v>24</v>
      </c>
      <c r="B20" s="212" t="s">
        <v>101</v>
      </c>
      <c r="C20" s="60" t="s">
        <v>69</v>
      </c>
      <c r="D20" s="121">
        <v>237</v>
      </c>
      <c r="E20" s="42">
        <v>216</v>
      </c>
      <c r="F20" s="42">
        <v>189</v>
      </c>
      <c r="G20" s="43">
        <v>219</v>
      </c>
      <c r="H20" s="44">
        <f t="shared" si="0"/>
        <v>861</v>
      </c>
      <c r="I20" s="45">
        <v>194</v>
      </c>
      <c r="J20" s="23">
        <v>170</v>
      </c>
      <c r="K20" s="131">
        <f t="shared" si="1"/>
        <v>215.25</v>
      </c>
      <c r="L20" s="139">
        <f t="shared" si="2"/>
        <v>579.25</v>
      </c>
      <c r="M20" s="45"/>
      <c r="N20" s="23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6"/>
        <v>204.16666666666666</v>
      </c>
      <c r="AB20" s="60">
        <v>23</v>
      </c>
    </row>
    <row r="21" spans="1:28" ht="15.75" customHeight="1">
      <c r="A21" s="152" t="s">
        <v>25</v>
      </c>
      <c r="B21" s="213" t="s">
        <v>71</v>
      </c>
      <c r="C21" s="142" t="s">
        <v>70</v>
      </c>
      <c r="D21" s="118">
        <v>193</v>
      </c>
      <c r="E21" s="86">
        <v>253</v>
      </c>
      <c r="F21" s="86">
        <v>199</v>
      </c>
      <c r="G21" s="87">
        <v>151</v>
      </c>
      <c r="H21" s="88">
        <f t="shared" si="0"/>
        <v>796</v>
      </c>
      <c r="I21" s="89">
        <v>166</v>
      </c>
      <c r="J21" s="90">
        <v>211</v>
      </c>
      <c r="K21" s="128">
        <f t="shared" si="1"/>
        <v>199</v>
      </c>
      <c r="L21" s="136">
        <f t="shared" si="2"/>
        <v>576</v>
      </c>
      <c r="M21" s="91"/>
      <c r="N21" s="241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6"/>
        <v>195.5</v>
      </c>
      <c r="AB21" s="142">
        <v>22</v>
      </c>
    </row>
    <row r="22" spans="1:28" ht="15.75" customHeight="1">
      <c r="A22" s="152" t="s">
        <v>26</v>
      </c>
      <c r="B22" s="211" t="s">
        <v>83</v>
      </c>
      <c r="C22" s="52" t="s">
        <v>70</v>
      </c>
      <c r="D22" s="116">
        <v>195</v>
      </c>
      <c r="E22" s="53">
        <v>287</v>
      </c>
      <c r="F22" s="53">
        <v>179</v>
      </c>
      <c r="G22" s="54">
        <v>200</v>
      </c>
      <c r="H22" s="55">
        <f t="shared" si="0"/>
        <v>861</v>
      </c>
      <c r="I22" s="56">
        <v>177</v>
      </c>
      <c r="J22" s="25">
        <v>183</v>
      </c>
      <c r="K22" s="126">
        <f t="shared" si="1"/>
        <v>215.25</v>
      </c>
      <c r="L22" s="134">
        <f t="shared" si="2"/>
        <v>575.25</v>
      </c>
      <c r="M22" s="56"/>
      <c r="N22" s="235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6"/>
        <v>203.5</v>
      </c>
      <c r="AB22" s="52">
        <v>21</v>
      </c>
    </row>
    <row r="23" spans="1:28" ht="15.75" customHeight="1">
      <c r="A23" s="151" t="s">
        <v>27</v>
      </c>
      <c r="B23" s="212" t="s">
        <v>105</v>
      </c>
      <c r="C23" s="206" t="s">
        <v>70</v>
      </c>
      <c r="D23" s="121">
        <v>223</v>
      </c>
      <c r="E23" s="42">
        <v>176</v>
      </c>
      <c r="F23" s="42">
        <v>210</v>
      </c>
      <c r="G23" s="43">
        <v>208</v>
      </c>
      <c r="H23" s="44">
        <f t="shared" si="0"/>
        <v>817</v>
      </c>
      <c r="I23" s="45">
        <v>174</v>
      </c>
      <c r="J23" s="23">
        <v>197</v>
      </c>
      <c r="K23" s="131">
        <f t="shared" si="1"/>
        <v>204.25</v>
      </c>
      <c r="L23" s="139">
        <f t="shared" si="2"/>
        <v>575.25</v>
      </c>
      <c r="M23" s="45"/>
      <c r="N23" s="23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6"/>
        <v>198</v>
      </c>
      <c r="AB23" s="60">
        <v>20</v>
      </c>
    </row>
    <row r="24" spans="1:28" ht="15.75" customHeight="1">
      <c r="A24" s="152" t="s">
        <v>28</v>
      </c>
      <c r="B24" s="213" t="s">
        <v>58</v>
      </c>
      <c r="C24" s="142" t="s">
        <v>69</v>
      </c>
      <c r="D24" s="118">
        <v>235</v>
      </c>
      <c r="E24" s="86">
        <v>213</v>
      </c>
      <c r="F24" s="86">
        <v>224</v>
      </c>
      <c r="G24" s="87">
        <v>224</v>
      </c>
      <c r="H24" s="88">
        <f t="shared" si="0"/>
        <v>896</v>
      </c>
      <c r="I24" s="89">
        <v>182</v>
      </c>
      <c r="J24" s="90">
        <v>169</v>
      </c>
      <c r="K24" s="128">
        <f t="shared" si="1"/>
        <v>224</v>
      </c>
      <c r="L24" s="136">
        <f t="shared" si="2"/>
        <v>575</v>
      </c>
      <c r="M24" s="91"/>
      <c r="N24" s="241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6"/>
        <v>207.83333333333334</v>
      </c>
      <c r="AB24" s="142">
        <v>19</v>
      </c>
    </row>
    <row r="25" spans="1:28" ht="15.75" customHeight="1">
      <c r="A25" s="94" t="s">
        <v>29</v>
      </c>
      <c r="B25" s="211" t="s">
        <v>76</v>
      </c>
      <c r="C25" s="175" t="s">
        <v>69</v>
      </c>
      <c r="D25" s="116">
        <v>212</v>
      </c>
      <c r="E25" s="53">
        <v>227</v>
      </c>
      <c r="F25" s="53">
        <v>237</v>
      </c>
      <c r="G25" s="54">
        <v>163</v>
      </c>
      <c r="H25" s="55">
        <f t="shared" si="0"/>
        <v>839</v>
      </c>
      <c r="I25" s="56">
        <v>205</v>
      </c>
      <c r="J25" s="25">
        <v>155</v>
      </c>
      <c r="K25" s="126">
        <f t="shared" si="1"/>
        <v>209.75</v>
      </c>
      <c r="L25" s="134">
        <f t="shared" si="2"/>
        <v>569.75</v>
      </c>
      <c r="M25" s="56"/>
      <c r="N25" s="235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6"/>
        <v>199.83333333333334</v>
      </c>
      <c r="AB25" s="52">
        <v>18</v>
      </c>
    </row>
    <row r="26" spans="1:28" ht="15.75" customHeight="1">
      <c r="A26" s="152" t="s">
        <v>47</v>
      </c>
      <c r="B26" s="212" t="s">
        <v>103</v>
      </c>
      <c r="C26" s="194" t="s">
        <v>73</v>
      </c>
      <c r="D26" s="121">
        <v>167</v>
      </c>
      <c r="E26" s="42">
        <v>238</v>
      </c>
      <c r="F26" s="42">
        <v>197</v>
      </c>
      <c r="G26" s="43">
        <v>188</v>
      </c>
      <c r="H26" s="44">
        <f t="shared" si="0"/>
        <v>790</v>
      </c>
      <c r="I26" s="45">
        <v>154</v>
      </c>
      <c r="J26" s="23">
        <v>178</v>
      </c>
      <c r="K26" s="131">
        <f t="shared" si="1"/>
        <v>197.5</v>
      </c>
      <c r="L26" s="139">
        <f t="shared" si="2"/>
        <v>529.5</v>
      </c>
      <c r="M26" s="45"/>
      <c r="N26" s="23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6"/>
        <v>187</v>
      </c>
      <c r="AB26" s="194">
        <v>17</v>
      </c>
    </row>
    <row r="27" spans="1:28" ht="15.75" customHeight="1">
      <c r="A27" s="228" t="s">
        <v>32</v>
      </c>
      <c r="B27" s="220" t="s">
        <v>57</v>
      </c>
      <c r="C27" s="221" t="s">
        <v>73</v>
      </c>
      <c r="D27" s="119">
        <v>133</v>
      </c>
      <c r="E27" s="101">
        <v>244</v>
      </c>
      <c r="F27" s="101">
        <v>211</v>
      </c>
      <c r="G27" s="102">
        <v>210</v>
      </c>
      <c r="H27" s="103">
        <f t="shared" si="0"/>
        <v>798</v>
      </c>
      <c r="I27" s="104">
        <v>154</v>
      </c>
      <c r="J27" s="105">
        <v>160</v>
      </c>
      <c r="K27" s="129">
        <f t="shared" si="1"/>
        <v>199.5</v>
      </c>
      <c r="L27" s="137">
        <f t="shared" si="2"/>
        <v>513.5</v>
      </c>
      <c r="M27" s="104"/>
      <c r="N27" s="239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6"/>
        <v>185.33333333333334</v>
      </c>
      <c r="AB27" s="231">
        <v>16</v>
      </c>
    </row>
    <row r="28" spans="1:28" ht="15.75" customHeight="1">
      <c r="A28" s="154" t="s">
        <v>30</v>
      </c>
      <c r="B28" s="214" t="s">
        <v>96</v>
      </c>
      <c r="C28" s="52" t="s">
        <v>70</v>
      </c>
      <c r="D28" s="117">
        <v>161</v>
      </c>
      <c r="E28" s="253">
        <v>182</v>
      </c>
      <c r="F28" s="82">
        <v>278</v>
      </c>
      <c r="G28" s="83">
        <v>165</v>
      </c>
      <c r="H28" s="55">
        <f t="shared" si="0"/>
        <v>786</v>
      </c>
      <c r="I28" s="98"/>
      <c r="J28" s="99"/>
      <c r="K28" s="100"/>
      <c r="L28" s="97"/>
      <c r="M28" s="106"/>
      <c r="N28" s="242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6"/>
        <v>196.5</v>
      </c>
      <c r="AB28" s="52">
        <v>15</v>
      </c>
    </row>
    <row r="29" spans="1:28" ht="15.75" customHeight="1">
      <c r="A29" s="92" t="s">
        <v>31</v>
      </c>
      <c r="B29" s="209" t="s">
        <v>84</v>
      </c>
      <c r="C29" s="52" t="s">
        <v>70</v>
      </c>
      <c r="D29" s="114">
        <v>186</v>
      </c>
      <c r="E29" s="31">
        <v>170</v>
      </c>
      <c r="F29" s="31">
        <v>230</v>
      </c>
      <c r="G29" s="32">
        <v>196</v>
      </c>
      <c r="H29" s="33">
        <f t="shared" si="0"/>
        <v>782</v>
      </c>
      <c r="I29" s="56"/>
      <c r="J29" s="25"/>
      <c r="K29" s="57"/>
      <c r="L29" s="55"/>
      <c r="M29" s="56"/>
      <c r="N29" s="233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>
        <f t="shared" si="6"/>
        <v>195.5</v>
      </c>
      <c r="AB29" s="39">
        <v>14</v>
      </c>
    </row>
    <row r="30" spans="1:28" ht="15.75" customHeight="1">
      <c r="A30" s="92" t="s">
        <v>33</v>
      </c>
      <c r="B30" s="210" t="s">
        <v>80</v>
      </c>
      <c r="C30" s="60" t="s">
        <v>70</v>
      </c>
      <c r="D30" s="115">
        <v>182</v>
      </c>
      <c r="E30" s="75">
        <v>179</v>
      </c>
      <c r="F30" s="75">
        <v>216</v>
      </c>
      <c r="G30" s="76">
        <v>203</v>
      </c>
      <c r="H30" s="77">
        <f t="shared" si="0"/>
        <v>780</v>
      </c>
      <c r="I30" s="78"/>
      <c r="J30" s="79"/>
      <c r="K30" s="80"/>
      <c r="L30" s="77"/>
      <c r="M30" s="45"/>
      <c r="N30" s="23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>
        <f t="shared" si="6"/>
        <v>195</v>
      </c>
      <c r="AB30" s="60">
        <v>13</v>
      </c>
    </row>
    <row r="31" spans="1:28" ht="15.75" customHeight="1">
      <c r="A31" s="153" t="s">
        <v>34</v>
      </c>
      <c r="B31" s="213" t="s">
        <v>55</v>
      </c>
      <c r="C31" s="38" t="s">
        <v>69</v>
      </c>
      <c r="D31" s="116">
        <v>189</v>
      </c>
      <c r="E31" s="53">
        <v>201</v>
      </c>
      <c r="F31" s="53">
        <v>181</v>
      </c>
      <c r="G31" s="54">
        <v>208</v>
      </c>
      <c r="H31" s="55">
        <f t="shared" si="0"/>
        <v>779</v>
      </c>
      <c r="I31" s="56"/>
      <c r="J31" s="25"/>
      <c r="K31" s="57"/>
      <c r="L31" s="55"/>
      <c r="M31" s="34"/>
      <c r="N31" s="233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>
        <f t="shared" si="6"/>
        <v>194.75</v>
      </c>
      <c r="AB31" s="39">
        <v>12</v>
      </c>
    </row>
    <row r="32" spans="1:28" ht="15.75" customHeight="1">
      <c r="A32" s="92" t="s">
        <v>35</v>
      </c>
      <c r="B32" s="213" t="s">
        <v>106</v>
      </c>
      <c r="C32" s="52" t="s">
        <v>69</v>
      </c>
      <c r="D32" s="114">
        <v>206</v>
      </c>
      <c r="E32" s="53">
        <v>177</v>
      </c>
      <c r="F32" s="53">
        <v>219</v>
      </c>
      <c r="G32" s="54">
        <v>148</v>
      </c>
      <c r="H32" s="55">
        <f t="shared" si="0"/>
        <v>750</v>
      </c>
      <c r="I32" s="56"/>
      <c r="J32" s="25"/>
      <c r="K32" s="57"/>
      <c r="L32" s="55"/>
      <c r="M32" s="56"/>
      <c r="N32" s="235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>
        <f t="shared" si="6"/>
        <v>187.5</v>
      </c>
      <c r="AB32" s="52">
        <v>11</v>
      </c>
    </row>
    <row r="33" spans="1:28" ht="15.75" customHeight="1">
      <c r="A33" s="154" t="s">
        <v>36</v>
      </c>
      <c r="B33" s="211" t="s">
        <v>99</v>
      </c>
      <c r="C33" s="38" t="s">
        <v>70</v>
      </c>
      <c r="D33" s="118">
        <v>188</v>
      </c>
      <c r="E33" s="86">
        <v>203</v>
      </c>
      <c r="F33" s="86">
        <v>157</v>
      </c>
      <c r="G33" s="87">
        <v>201</v>
      </c>
      <c r="H33" s="33">
        <f t="shared" si="0"/>
        <v>749</v>
      </c>
      <c r="I33" s="34"/>
      <c r="J33" s="19"/>
      <c r="K33" s="50"/>
      <c r="L33" s="61"/>
      <c r="M33" s="49"/>
      <c r="N33" s="243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>
        <f t="shared" si="6"/>
        <v>187.25</v>
      </c>
      <c r="AB33" s="38">
        <v>10</v>
      </c>
    </row>
    <row r="34" spans="1:28" ht="15.75" customHeight="1">
      <c r="A34" s="92" t="s">
        <v>37</v>
      </c>
      <c r="B34" s="209" t="s">
        <v>66</v>
      </c>
      <c r="C34" s="39" t="s">
        <v>70</v>
      </c>
      <c r="D34" s="114">
        <v>186</v>
      </c>
      <c r="E34" s="31">
        <v>190</v>
      </c>
      <c r="F34" s="31">
        <v>167</v>
      </c>
      <c r="G34" s="32">
        <v>199</v>
      </c>
      <c r="H34" s="33">
        <f t="shared" si="0"/>
        <v>742</v>
      </c>
      <c r="I34" s="34"/>
      <c r="J34" s="19"/>
      <c r="K34" s="35"/>
      <c r="L34" s="33"/>
      <c r="M34" s="34"/>
      <c r="N34" s="233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>
        <f t="shared" si="6"/>
        <v>185.5</v>
      </c>
      <c r="AB34" s="39">
        <v>9</v>
      </c>
    </row>
    <row r="35" spans="1:28" ht="15.75" customHeight="1">
      <c r="A35" s="92" t="s">
        <v>38</v>
      </c>
      <c r="B35" s="209" t="s">
        <v>98</v>
      </c>
      <c r="C35" s="39" t="s">
        <v>73</v>
      </c>
      <c r="D35" s="114">
        <v>198</v>
      </c>
      <c r="E35" s="31">
        <v>169</v>
      </c>
      <c r="F35" s="31">
        <v>193</v>
      </c>
      <c r="G35" s="32">
        <v>177</v>
      </c>
      <c r="H35" s="33">
        <f t="shared" si="0"/>
        <v>737</v>
      </c>
      <c r="I35" s="34"/>
      <c r="J35" s="19"/>
      <c r="K35" s="35"/>
      <c r="L35" s="33"/>
      <c r="M35" s="34"/>
      <c r="N35" s="233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>
        <f t="shared" si="6"/>
        <v>184.25</v>
      </c>
      <c r="AB35" s="39">
        <v>8</v>
      </c>
    </row>
    <row r="36" spans="1:28" ht="15.75" customHeight="1">
      <c r="A36" s="92" t="s">
        <v>39</v>
      </c>
      <c r="B36" s="209" t="s">
        <v>85</v>
      </c>
      <c r="C36" s="38" t="s">
        <v>69</v>
      </c>
      <c r="D36" s="114">
        <v>199</v>
      </c>
      <c r="E36" s="31">
        <v>169</v>
      </c>
      <c r="F36" s="31">
        <v>149</v>
      </c>
      <c r="G36" s="32">
        <v>195</v>
      </c>
      <c r="H36" s="33">
        <f t="shared" si="0"/>
        <v>712</v>
      </c>
      <c r="I36" s="34"/>
      <c r="J36" s="19"/>
      <c r="K36" s="35"/>
      <c r="L36" s="33"/>
      <c r="M36" s="34"/>
      <c r="N36" s="233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>
        <f t="shared" si="6"/>
        <v>178</v>
      </c>
      <c r="AB36" s="39">
        <v>7</v>
      </c>
    </row>
    <row r="37" spans="1:28" ht="15.75" customHeight="1">
      <c r="A37" s="92" t="s">
        <v>40</v>
      </c>
      <c r="B37" s="212" t="s">
        <v>115</v>
      </c>
      <c r="C37" s="60" t="s">
        <v>70</v>
      </c>
      <c r="D37" s="121">
        <v>164</v>
      </c>
      <c r="E37" s="42">
        <v>193</v>
      </c>
      <c r="F37" s="42">
        <v>124</v>
      </c>
      <c r="G37" s="43">
        <v>204</v>
      </c>
      <c r="H37" s="44">
        <f t="shared" si="0"/>
        <v>685</v>
      </c>
      <c r="I37" s="45"/>
      <c r="J37" s="23"/>
      <c r="K37" s="46"/>
      <c r="L37" s="44"/>
      <c r="M37" s="45"/>
      <c r="N37" s="23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>
        <f t="shared" si="6"/>
        <v>171.25</v>
      </c>
      <c r="AB37" s="60">
        <v>6</v>
      </c>
    </row>
    <row r="38" spans="1:28" ht="15.75" customHeight="1">
      <c r="A38" s="153" t="s">
        <v>41</v>
      </c>
      <c r="B38" s="209" t="s">
        <v>81</v>
      </c>
      <c r="C38" s="39" t="s">
        <v>73</v>
      </c>
      <c r="D38" s="114">
        <v>165</v>
      </c>
      <c r="E38" s="252">
        <v>228</v>
      </c>
      <c r="F38" s="31">
        <v>164</v>
      </c>
      <c r="G38" s="32">
        <v>125</v>
      </c>
      <c r="H38" s="33">
        <f t="shared" si="0"/>
        <v>682</v>
      </c>
      <c r="I38" s="34"/>
      <c r="J38" s="19"/>
      <c r="K38" s="35"/>
      <c r="L38" s="33"/>
      <c r="M38" s="34"/>
      <c r="N38" s="233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>
        <f t="shared" si="6"/>
        <v>170.5</v>
      </c>
      <c r="AB38" s="39">
        <v>5</v>
      </c>
    </row>
    <row r="39" spans="1:28" ht="15.75" customHeight="1">
      <c r="A39" s="92" t="s">
        <v>42</v>
      </c>
      <c r="B39" s="211" t="s">
        <v>72</v>
      </c>
      <c r="C39" s="51" t="s">
        <v>69</v>
      </c>
      <c r="D39" s="116">
        <v>174</v>
      </c>
      <c r="E39" s="53">
        <v>182</v>
      </c>
      <c r="F39" s="53">
        <v>153</v>
      </c>
      <c r="G39" s="54">
        <v>167</v>
      </c>
      <c r="H39" s="55">
        <f t="shared" si="0"/>
        <v>676</v>
      </c>
      <c r="I39" s="56"/>
      <c r="J39" s="25"/>
      <c r="K39" s="57"/>
      <c r="L39" s="55"/>
      <c r="M39" s="56"/>
      <c r="N39" s="235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>
        <f t="shared" si="6"/>
        <v>169</v>
      </c>
      <c r="AB39" s="52">
        <v>4</v>
      </c>
    </row>
    <row r="40" spans="1:28" ht="15" customHeight="1">
      <c r="A40" s="154" t="s">
        <v>43</v>
      </c>
      <c r="B40" s="209" t="s">
        <v>102</v>
      </c>
      <c r="C40" s="39" t="s">
        <v>69</v>
      </c>
      <c r="D40" s="114">
        <v>123</v>
      </c>
      <c r="E40" s="31">
        <v>208</v>
      </c>
      <c r="F40" s="31">
        <v>161</v>
      </c>
      <c r="G40" s="32">
        <v>154</v>
      </c>
      <c r="H40" s="33">
        <f t="shared" si="0"/>
        <v>646</v>
      </c>
      <c r="I40" s="34"/>
      <c r="J40" s="19"/>
      <c r="K40" s="50"/>
      <c r="L40" s="61"/>
      <c r="M40" s="49"/>
      <c r="N40" s="243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>
        <f t="shared" si="6"/>
        <v>161.5</v>
      </c>
      <c r="AB40" s="38">
        <v>3</v>
      </c>
    </row>
    <row r="41" spans="1:28" ht="15.75" customHeight="1">
      <c r="A41" s="92" t="s">
        <v>44</v>
      </c>
      <c r="B41" s="209" t="s">
        <v>113</v>
      </c>
      <c r="C41" s="39" t="s">
        <v>69</v>
      </c>
      <c r="D41" s="114">
        <v>171</v>
      </c>
      <c r="E41" s="31">
        <v>177</v>
      </c>
      <c r="F41" s="31">
        <v>135</v>
      </c>
      <c r="G41" s="32">
        <v>163</v>
      </c>
      <c r="H41" s="33">
        <f t="shared" si="0"/>
        <v>646</v>
      </c>
      <c r="I41" s="34"/>
      <c r="J41" s="19"/>
      <c r="K41" s="35"/>
      <c r="L41" s="33"/>
      <c r="M41" s="34"/>
      <c r="N41" s="233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>
        <f t="shared" si="6"/>
        <v>161.5</v>
      </c>
      <c r="AB41" s="39">
        <v>2</v>
      </c>
    </row>
    <row r="42" spans="1:28" ht="15.75" customHeight="1">
      <c r="A42" s="92" t="s">
        <v>45</v>
      </c>
      <c r="B42" s="209" t="s">
        <v>79</v>
      </c>
      <c r="C42" s="52" t="s">
        <v>73</v>
      </c>
      <c r="D42" s="114">
        <v>149</v>
      </c>
      <c r="E42" s="31">
        <v>142</v>
      </c>
      <c r="F42" s="31">
        <v>175</v>
      </c>
      <c r="G42" s="32">
        <v>176</v>
      </c>
      <c r="H42" s="33">
        <f t="shared" si="0"/>
        <v>642</v>
      </c>
      <c r="I42" s="34"/>
      <c r="J42" s="19"/>
      <c r="K42" s="35"/>
      <c r="L42" s="33"/>
      <c r="M42" s="34"/>
      <c r="N42" s="233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>
        <f t="shared" si="6"/>
        <v>160.5</v>
      </c>
      <c r="AB42" s="39">
        <v>1</v>
      </c>
    </row>
    <row r="43" spans="1:30" ht="15.75" customHeight="1">
      <c r="A43" s="244" t="s">
        <v>46</v>
      </c>
      <c r="B43" s="210" t="s">
        <v>116</v>
      </c>
      <c r="C43" s="74" t="s">
        <v>70</v>
      </c>
      <c r="D43" s="115">
        <v>149</v>
      </c>
      <c r="E43" s="75">
        <v>129</v>
      </c>
      <c r="F43" s="75">
        <v>198</v>
      </c>
      <c r="G43" s="76">
        <v>159</v>
      </c>
      <c r="H43" s="77">
        <f t="shared" si="0"/>
        <v>635</v>
      </c>
      <c r="I43" s="78"/>
      <c r="J43" s="79"/>
      <c r="K43" s="80"/>
      <c r="L43" s="77"/>
      <c r="M43" s="78"/>
      <c r="N43" s="234"/>
      <c r="O43" s="245"/>
      <c r="P43" s="79"/>
      <c r="Q43" s="79"/>
      <c r="R43" s="79"/>
      <c r="S43" s="79"/>
      <c r="T43" s="79"/>
      <c r="U43" s="79"/>
      <c r="V43" s="79"/>
      <c r="W43" s="79"/>
      <c r="X43" s="163"/>
      <c r="Y43" s="164"/>
      <c r="Z43" s="74"/>
      <c r="AA43" s="166">
        <f t="shared" si="6"/>
        <v>158.75</v>
      </c>
      <c r="AB43" s="74">
        <v>1</v>
      </c>
      <c r="AD43" s="251"/>
    </row>
    <row r="44" spans="1:28" ht="15.75" customHeight="1">
      <c r="A44" s="154" t="s">
        <v>107</v>
      </c>
      <c r="B44" s="211" t="s">
        <v>100</v>
      </c>
      <c r="C44" s="52" t="s">
        <v>73</v>
      </c>
      <c r="D44" s="116">
        <v>154</v>
      </c>
      <c r="E44" s="53">
        <v>143</v>
      </c>
      <c r="F44" s="53">
        <v>164</v>
      </c>
      <c r="G44" s="54">
        <v>173</v>
      </c>
      <c r="H44" s="55">
        <f t="shared" si="0"/>
        <v>634</v>
      </c>
      <c r="I44" s="56"/>
      <c r="J44" s="25"/>
      <c r="K44" s="57"/>
      <c r="L44" s="55"/>
      <c r="M44" s="56"/>
      <c r="N44" s="235"/>
      <c r="O44" s="58"/>
      <c r="P44" s="25"/>
      <c r="Q44" s="25"/>
      <c r="R44" s="25"/>
      <c r="S44" s="25"/>
      <c r="T44" s="25"/>
      <c r="U44" s="25"/>
      <c r="V44" s="25"/>
      <c r="W44" s="25"/>
      <c r="X44" s="26"/>
      <c r="Y44" s="59"/>
      <c r="Z44" s="52"/>
      <c r="AA44" s="146">
        <f>AVERAGE(D44,E44,F44,G44,I44,J44,M44,N44)</f>
        <v>158.5</v>
      </c>
      <c r="AB44" s="52">
        <v>1</v>
      </c>
    </row>
    <row r="45" spans="1:28" ht="15.75" customHeight="1">
      <c r="A45" s="246" t="s">
        <v>108</v>
      </c>
      <c r="B45" s="210" t="s">
        <v>50</v>
      </c>
      <c r="C45" s="74" t="s">
        <v>73</v>
      </c>
      <c r="D45" s="115">
        <v>113</v>
      </c>
      <c r="E45" s="75">
        <v>171</v>
      </c>
      <c r="F45" s="75">
        <v>121</v>
      </c>
      <c r="G45" s="76">
        <v>188</v>
      </c>
      <c r="H45" s="77">
        <f t="shared" si="0"/>
        <v>593</v>
      </c>
      <c r="I45" s="78"/>
      <c r="J45" s="79"/>
      <c r="K45" s="80"/>
      <c r="L45" s="77"/>
      <c r="M45" s="78"/>
      <c r="N45" s="234"/>
      <c r="O45" s="245"/>
      <c r="P45" s="79"/>
      <c r="Q45" s="79"/>
      <c r="R45" s="79"/>
      <c r="S45" s="79"/>
      <c r="T45" s="79"/>
      <c r="U45" s="79"/>
      <c r="V45" s="79"/>
      <c r="W45" s="79"/>
      <c r="X45" s="163"/>
      <c r="Y45" s="164"/>
      <c r="Z45" s="74"/>
      <c r="AA45" s="166">
        <f>AVERAGE(D45,E45,F45,G45,I45,J45,M45,N45)</f>
        <v>148.25</v>
      </c>
      <c r="AB45" s="74">
        <v>1</v>
      </c>
    </row>
    <row r="46" spans="1:28" ht="15.75" customHeight="1">
      <c r="A46" s="247" t="s">
        <v>109</v>
      </c>
      <c r="B46" s="215"/>
      <c r="C46" s="194"/>
      <c r="D46" s="117"/>
      <c r="E46" s="82"/>
      <c r="F46" s="82"/>
      <c r="G46" s="83"/>
      <c r="H46" s="84">
        <f t="shared" si="0"/>
        <v>0</v>
      </c>
      <c r="I46" s="85"/>
      <c r="J46" s="27"/>
      <c r="K46" s="191"/>
      <c r="L46" s="84"/>
      <c r="M46" s="85"/>
      <c r="N46" s="240"/>
      <c r="O46" s="192"/>
      <c r="P46" s="27"/>
      <c r="Q46" s="27"/>
      <c r="R46" s="27"/>
      <c r="S46" s="27"/>
      <c r="T46" s="27"/>
      <c r="U46" s="27"/>
      <c r="V46" s="27"/>
      <c r="W46" s="27"/>
      <c r="X46" s="156"/>
      <c r="Y46" s="193"/>
      <c r="Z46" s="194"/>
      <c r="AA46" s="195" t="e">
        <f>AVERAGE(D46,E46,F46,G46,I46,J46,M46,N46)</f>
        <v>#DIV/0!</v>
      </c>
      <c r="AB46" s="194">
        <v>1</v>
      </c>
    </row>
    <row r="47" spans="1:29" ht="15.75" customHeight="1">
      <c r="A47" s="248" t="s">
        <v>110</v>
      </c>
      <c r="B47" s="213"/>
      <c r="C47" s="142"/>
      <c r="D47" s="118"/>
      <c r="E47" s="86"/>
      <c r="F47" s="86"/>
      <c r="G47" s="87"/>
      <c r="H47" s="88">
        <f t="shared" si="0"/>
        <v>0</v>
      </c>
      <c r="I47" s="89"/>
      <c r="J47" s="90"/>
      <c r="K47" s="169"/>
      <c r="L47" s="88"/>
      <c r="M47" s="89"/>
      <c r="N47" s="237"/>
      <c r="O47" s="204"/>
      <c r="P47" s="90"/>
      <c r="Q47" s="90"/>
      <c r="R47" s="90"/>
      <c r="S47" s="90"/>
      <c r="T47" s="90"/>
      <c r="U47" s="90"/>
      <c r="V47" s="90"/>
      <c r="W47" s="90"/>
      <c r="X47" s="171"/>
      <c r="Y47" s="172"/>
      <c r="Z47" s="142"/>
      <c r="AA47" s="174" t="e">
        <f>AVERAGE(D47,E47,F47,G47,I47,J47,M47,N47)</f>
        <v>#DIV/0!</v>
      </c>
      <c r="AB47" s="249">
        <v>1</v>
      </c>
      <c r="AC47" s="250"/>
    </row>
    <row r="48" spans="1:28" ht="15.75" customHeight="1">
      <c r="A48" s="154" t="s">
        <v>111</v>
      </c>
      <c r="B48" s="211"/>
      <c r="C48" s="52"/>
      <c r="D48" s="116"/>
      <c r="E48" s="53"/>
      <c r="F48" s="53"/>
      <c r="G48" s="54"/>
      <c r="H48" s="55">
        <f t="shared" si="0"/>
        <v>0</v>
      </c>
      <c r="I48" s="56"/>
      <c r="J48" s="25"/>
      <c r="K48" s="57"/>
      <c r="L48" s="55"/>
      <c r="M48" s="56"/>
      <c r="N48" s="235"/>
      <c r="O48" s="58"/>
      <c r="P48" s="25"/>
      <c r="Q48" s="25"/>
      <c r="R48" s="25"/>
      <c r="S48" s="25"/>
      <c r="T48" s="25"/>
      <c r="U48" s="25"/>
      <c r="V48" s="25"/>
      <c r="W48" s="25"/>
      <c r="X48" s="26"/>
      <c r="Y48" s="59"/>
      <c r="Z48" s="52"/>
      <c r="AA48" s="146" t="e">
        <f>AVERAGE(D48,E48,F48,G48,I48,J48,M48,N48)</f>
        <v>#DIV/0!</v>
      </c>
      <c r="AB48" s="52">
        <v>1</v>
      </c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A1" sqref="A1:AD44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7" width="6.7109375" style="0" customWidth="1"/>
    <col min="9" max="11" width="7.00390625" style="0" customWidth="1"/>
    <col min="13" max="15" width="5.28125" style="0" customWidth="1"/>
    <col min="16" max="25" width="0" style="0" hidden="1" customWidth="1"/>
  </cols>
  <sheetData>
    <row r="1" spans="1:31" ht="24" thickBot="1">
      <c r="A1" s="254" t="s">
        <v>60</v>
      </c>
      <c r="B1" s="254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  <c r="AE1" s="8"/>
    </row>
    <row r="2" spans="1:31" ht="12.75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5" t="s">
        <v>5</v>
      </c>
      <c r="I2" s="259" t="s">
        <v>20</v>
      </c>
      <c r="J2" s="265"/>
      <c r="K2" s="257" t="s">
        <v>61</v>
      </c>
      <c r="L2" s="255" t="s">
        <v>5</v>
      </c>
      <c r="M2" s="259" t="s">
        <v>21</v>
      </c>
      <c r="N2" s="268"/>
      <c r="O2" s="270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5" t="s">
        <v>5</v>
      </c>
      <c r="AA2" s="257" t="s">
        <v>48</v>
      </c>
      <c r="AB2" s="255" t="s">
        <v>49</v>
      </c>
      <c r="AC2" s="1"/>
      <c r="AD2" s="1" t="s">
        <v>51</v>
      </c>
      <c r="AE2" s="1"/>
    </row>
    <row r="3" spans="1:31" ht="12.75">
      <c r="A3" s="150"/>
      <c r="B3" s="208"/>
      <c r="C3" s="123"/>
      <c r="D3" s="112"/>
      <c r="E3" s="112"/>
      <c r="F3" s="112"/>
      <c r="G3" s="113"/>
      <c r="H3" s="256"/>
      <c r="I3" s="261"/>
      <c r="J3" s="266"/>
      <c r="K3" s="267"/>
      <c r="L3" s="256"/>
      <c r="M3" s="261"/>
      <c r="N3" s="269"/>
      <c r="O3" s="271"/>
      <c r="P3" s="9"/>
      <c r="Q3" s="9"/>
      <c r="R3" s="9"/>
      <c r="S3" s="9"/>
      <c r="T3" s="9"/>
      <c r="U3" s="9"/>
      <c r="V3" s="9"/>
      <c r="W3" s="9"/>
      <c r="X3" s="18"/>
      <c r="Y3" s="29"/>
      <c r="Z3" s="256"/>
      <c r="AA3" s="258"/>
      <c r="AB3" s="256"/>
      <c r="AC3" s="1"/>
      <c r="AD3" s="1"/>
      <c r="AE3" s="1"/>
    </row>
    <row r="4" spans="1:31" ht="15.75">
      <c r="A4" s="81" t="s">
        <v>1</v>
      </c>
      <c r="B4" s="209" t="s">
        <v>63</v>
      </c>
      <c r="C4" s="52" t="s">
        <v>69</v>
      </c>
      <c r="D4" s="114">
        <v>265</v>
      </c>
      <c r="E4" s="31">
        <v>261</v>
      </c>
      <c r="F4" s="31">
        <v>181</v>
      </c>
      <c r="G4" s="32">
        <v>266</v>
      </c>
      <c r="H4" s="33">
        <f aca="true" t="shared" si="0" ref="H4:H30">SUM(D4,E4,F4,G4)</f>
        <v>973</v>
      </c>
      <c r="I4" s="34"/>
      <c r="J4" s="19"/>
      <c r="K4" s="124">
        <f>H4/4</f>
        <v>243.25</v>
      </c>
      <c r="L4" s="132">
        <f aca="true" t="shared" si="1" ref="L4:L27">SUM(I4,J4,K4,)</f>
        <v>243.25</v>
      </c>
      <c r="M4" s="34"/>
      <c r="N4" s="35"/>
      <c r="O4" s="140">
        <f>(H4+I4+J4)/6</f>
        <v>162.16666666666666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>SUM(M4,N4,O4)</f>
        <v>162.16666666666666</v>
      </c>
      <c r="AA4" s="143">
        <f aca="true" t="shared" si="2" ref="AA4:AA43">AVERAGE(D4,E4,F4,G4,I4,J4,M4,N4)</f>
        <v>243.25</v>
      </c>
      <c r="AB4" s="39">
        <v>40</v>
      </c>
      <c r="AC4" s="1"/>
      <c r="AD4" s="30">
        <f>MAX(D4:G35,I4:J35,M4:N35)</f>
        <v>300</v>
      </c>
      <c r="AE4" s="1"/>
    </row>
    <row r="5" spans="1:31" ht="15.75">
      <c r="A5" s="81" t="s">
        <v>2</v>
      </c>
      <c r="B5" s="209" t="s">
        <v>80</v>
      </c>
      <c r="C5" s="39" t="s">
        <v>70</v>
      </c>
      <c r="D5" s="114">
        <v>194</v>
      </c>
      <c r="E5" s="31">
        <v>242</v>
      </c>
      <c r="F5" s="31">
        <v>228</v>
      </c>
      <c r="G5" s="32">
        <v>274</v>
      </c>
      <c r="H5" s="33">
        <f t="shared" si="0"/>
        <v>938</v>
      </c>
      <c r="I5" s="34"/>
      <c r="J5" s="19"/>
      <c r="K5" s="124">
        <f aca="true" t="shared" si="3" ref="K5:K27">H5/4</f>
        <v>234.5</v>
      </c>
      <c r="L5" s="132">
        <f t="shared" si="1"/>
        <v>234.5</v>
      </c>
      <c r="M5" s="34"/>
      <c r="N5" s="35"/>
      <c r="O5" s="140">
        <f aca="true" t="shared" si="4" ref="O5:O15">(H5+I5+J5)/6</f>
        <v>156.33333333333334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 aca="true" t="shared" si="5" ref="Z5:Z15">SUM(M5,N5,O5)</f>
        <v>156.33333333333334</v>
      </c>
      <c r="AA5" s="144">
        <f t="shared" si="2"/>
        <v>234.5</v>
      </c>
      <c r="AB5" s="39">
        <v>38</v>
      </c>
      <c r="AC5" s="1"/>
      <c r="AD5" s="1"/>
      <c r="AE5" s="1"/>
    </row>
    <row r="6" spans="1:31" ht="15.75">
      <c r="A6" s="81" t="s">
        <v>3</v>
      </c>
      <c r="B6" s="210" t="s">
        <v>54</v>
      </c>
      <c r="C6" s="74" t="s">
        <v>69</v>
      </c>
      <c r="D6" s="115">
        <v>224</v>
      </c>
      <c r="E6" s="75">
        <v>207</v>
      </c>
      <c r="F6" s="75">
        <v>300</v>
      </c>
      <c r="G6" s="76">
        <v>198</v>
      </c>
      <c r="H6" s="77">
        <f t="shared" si="0"/>
        <v>929</v>
      </c>
      <c r="I6" s="78"/>
      <c r="J6" s="79"/>
      <c r="K6" s="125">
        <f t="shared" si="3"/>
        <v>232.25</v>
      </c>
      <c r="L6" s="133">
        <f t="shared" si="1"/>
        <v>232.25</v>
      </c>
      <c r="M6" s="78"/>
      <c r="N6" s="80"/>
      <c r="O6" s="162">
        <f t="shared" si="4"/>
        <v>154.83333333333334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 t="shared" si="5"/>
        <v>154.83333333333334</v>
      </c>
      <c r="AA6" s="166">
        <f t="shared" si="2"/>
        <v>232.25</v>
      </c>
      <c r="AB6" s="74">
        <v>36</v>
      </c>
      <c r="AC6" s="1"/>
      <c r="AD6" s="30">
        <f>MIN(D6:G37,I6:J37,M6:N37)</f>
        <v>93</v>
      </c>
      <c r="AE6" s="1"/>
    </row>
    <row r="7" spans="1:31" ht="15.75">
      <c r="A7" s="81" t="s">
        <v>4</v>
      </c>
      <c r="B7" s="211" t="s">
        <v>17</v>
      </c>
      <c r="C7" s="52" t="s">
        <v>70</v>
      </c>
      <c r="D7" s="116">
        <v>220</v>
      </c>
      <c r="E7" s="232">
        <v>248</v>
      </c>
      <c r="F7" s="53">
        <v>242</v>
      </c>
      <c r="G7" s="54">
        <v>206</v>
      </c>
      <c r="H7" s="55">
        <f t="shared" si="0"/>
        <v>916</v>
      </c>
      <c r="I7" s="56"/>
      <c r="J7" s="25"/>
      <c r="K7" s="126">
        <f t="shared" si="3"/>
        <v>229</v>
      </c>
      <c r="L7" s="134">
        <f t="shared" si="1"/>
        <v>229</v>
      </c>
      <c r="M7" s="56"/>
      <c r="N7" s="57"/>
      <c r="O7" s="160">
        <f t="shared" si="4"/>
        <v>152.66666666666666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 t="shared" si="5"/>
        <v>152.66666666666666</v>
      </c>
      <c r="AA7" s="146">
        <f t="shared" si="2"/>
        <v>229</v>
      </c>
      <c r="AB7" s="52">
        <v>35</v>
      </c>
      <c r="AC7" s="1"/>
      <c r="AD7" s="1"/>
      <c r="AE7" s="1"/>
    </row>
    <row r="8" spans="1:31" ht="15.75">
      <c r="A8" s="81" t="s">
        <v>6</v>
      </c>
      <c r="B8" s="212" t="s">
        <v>59</v>
      </c>
      <c r="C8" s="60" t="s">
        <v>69</v>
      </c>
      <c r="D8" s="121">
        <v>240</v>
      </c>
      <c r="E8" s="42">
        <v>242</v>
      </c>
      <c r="F8" s="42">
        <v>197</v>
      </c>
      <c r="G8" s="43">
        <v>223</v>
      </c>
      <c r="H8" s="44">
        <f t="shared" si="0"/>
        <v>902</v>
      </c>
      <c r="I8" s="45"/>
      <c r="J8" s="23"/>
      <c r="K8" s="131">
        <f t="shared" si="3"/>
        <v>225.5</v>
      </c>
      <c r="L8" s="139">
        <f t="shared" si="1"/>
        <v>225.5</v>
      </c>
      <c r="M8" s="45"/>
      <c r="N8" s="46"/>
      <c r="O8" s="167">
        <f t="shared" si="4"/>
        <v>150.33333333333334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 t="shared" si="5"/>
        <v>150.33333333333334</v>
      </c>
      <c r="AA8" s="145">
        <f t="shared" si="2"/>
        <v>225.5</v>
      </c>
      <c r="AB8" s="60">
        <v>33</v>
      </c>
      <c r="AC8" s="1"/>
      <c r="AD8" s="1"/>
      <c r="AE8" s="1"/>
    </row>
    <row r="9" spans="1:31" ht="15.75">
      <c r="A9" s="81" t="s">
        <v>7</v>
      </c>
      <c r="B9" s="213" t="s">
        <v>56</v>
      </c>
      <c r="C9" s="142" t="s">
        <v>69</v>
      </c>
      <c r="D9" s="118">
        <v>159</v>
      </c>
      <c r="E9" s="86">
        <v>248</v>
      </c>
      <c r="F9" s="86">
        <v>221</v>
      </c>
      <c r="G9" s="87">
        <v>243</v>
      </c>
      <c r="H9" s="88">
        <f t="shared" si="0"/>
        <v>871</v>
      </c>
      <c r="I9" s="89"/>
      <c r="J9" s="90"/>
      <c r="K9" s="128">
        <f t="shared" si="3"/>
        <v>217.75</v>
      </c>
      <c r="L9" s="136">
        <f t="shared" si="1"/>
        <v>217.75</v>
      </c>
      <c r="M9" s="89"/>
      <c r="N9" s="169"/>
      <c r="O9" s="170">
        <f t="shared" si="4"/>
        <v>145.16666666666666</v>
      </c>
      <c r="P9" s="90"/>
      <c r="Q9" s="90"/>
      <c r="R9" s="90"/>
      <c r="S9" s="90"/>
      <c r="T9" s="90"/>
      <c r="U9" s="90"/>
      <c r="V9" s="90"/>
      <c r="W9" s="90"/>
      <c r="X9" s="171"/>
      <c r="Y9" s="172"/>
      <c r="Z9" s="173">
        <f t="shared" si="5"/>
        <v>145.16666666666666</v>
      </c>
      <c r="AA9" s="174">
        <f t="shared" si="2"/>
        <v>217.75</v>
      </c>
      <c r="AB9" s="142">
        <v>27</v>
      </c>
      <c r="AC9" s="1"/>
      <c r="AD9" s="1"/>
      <c r="AE9" s="1"/>
    </row>
    <row r="10" spans="1:31" ht="15.75">
      <c r="A10" s="81" t="s">
        <v>8</v>
      </c>
      <c r="B10" s="211" t="s">
        <v>58</v>
      </c>
      <c r="C10" s="52" t="s">
        <v>69</v>
      </c>
      <c r="D10" s="116">
        <v>245</v>
      </c>
      <c r="E10" s="53">
        <v>207</v>
      </c>
      <c r="F10" s="53">
        <v>185</v>
      </c>
      <c r="G10" s="54">
        <v>221</v>
      </c>
      <c r="H10" s="55">
        <f t="shared" si="0"/>
        <v>858</v>
      </c>
      <c r="I10" s="56"/>
      <c r="J10" s="25"/>
      <c r="K10" s="126">
        <f t="shared" si="3"/>
        <v>214.5</v>
      </c>
      <c r="L10" s="134">
        <f t="shared" si="1"/>
        <v>214.5</v>
      </c>
      <c r="M10" s="56"/>
      <c r="N10" s="57"/>
      <c r="O10" s="160">
        <f t="shared" si="4"/>
        <v>143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 t="shared" si="5"/>
        <v>143</v>
      </c>
      <c r="AA10" s="146">
        <f t="shared" si="2"/>
        <v>214.5</v>
      </c>
      <c r="AB10" s="52">
        <v>26</v>
      </c>
      <c r="AC10" s="1"/>
      <c r="AD10" s="1"/>
      <c r="AE10" s="1"/>
    </row>
    <row r="11" spans="1:31" ht="16.5" thickBot="1">
      <c r="A11" s="81" t="s">
        <v>9</v>
      </c>
      <c r="B11" s="210" t="s">
        <v>55</v>
      </c>
      <c r="C11" s="73" t="s">
        <v>70</v>
      </c>
      <c r="D11" s="115">
        <v>219</v>
      </c>
      <c r="E11" s="75">
        <v>222</v>
      </c>
      <c r="F11" s="75">
        <v>197</v>
      </c>
      <c r="G11" s="76">
        <v>220</v>
      </c>
      <c r="H11" s="77">
        <f t="shared" si="0"/>
        <v>858</v>
      </c>
      <c r="I11" s="78"/>
      <c r="J11" s="79"/>
      <c r="K11" s="125">
        <f t="shared" si="3"/>
        <v>214.5</v>
      </c>
      <c r="L11" s="133">
        <f t="shared" si="1"/>
        <v>214.5</v>
      </c>
      <c r="M11" s="34"/>
      <c r="N11" s="35"/>
      <c r="O11" s="140">
        <f t="shared" si="4"/>
        <v>143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148">
        <f t="shared" si="5"/>
        <v>143</v>
      </c>
      <c r="AA11" s="144">
        <f t="shared" si="2"/>
        <v>214.5</v>
      </c>
      <c r="AB11" s="39">
        <v>24</v>
      </c>
      <c r="AC11" s="1"/>
      <c r="AD11" s="1"/>
      <c r="AE11" s="1"/>
    </row>
    <row r="12" spans="1:31" ht="16.5" thickBot="1">
      <c r="A12" s="81" t="s">
        <v>10</v>
      </c>
      <c r="B12" s="214" t="s">
        <v>78</v>
      </c>
      <c r="C12" s="175" t="s">
        <v>70</v>
      </c>
      <c r="D12" s="120">
        <v>175</v>
      </c>
      <c r="E12" s="95">
        <v>235</v>
      </c>
      <c r="F12" s="95">
        <v>220</v>
      </c>
      <c r="G12" s="96">
        <v>207</v>
      </c>
      <c r="H12" s="97">
        <f t="shared" si="0"/>
        <v>837</v>
      </c>
      <c r="I12" s="98"/>
      <c r="J12" s="99"/>
      <c r="K12" s="130">
        <f t="shared" si="3"/>
        <v>209.25</v>
      </c>
      <c r="L12" s="138">
        <f t="shared" si="1"/>
        <v>209.25</v>
      </c>
      <c r="M12" s="78"/>
      <c r="N12" s="80"/>
      <c r="O12" s="162">
        <f t="shared" si="4"/>
        <v>139.5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/>
      <c r="Z12" s="165">
        <f t="shared" si="5"/>
        <v>139.5</v>
      </c>
      <c r="AA12" s="166">
        <f t="shared" si="2"/>
        <v>209.25</v>
      </c>
      <c r="AB12" s="73">
        <v>23</v>
      </c>
      <c r="AC12" s="207"/>
      <c r="AD12" s="1"/>
      <c r="AE12" s="1"/>
    </row>
    <row r="13" spans="1:31" ht="15.75">
      <c r="A13" s="81" t="s">
        <v>11</v>
      </c>
      <c r="B13" s="215" t="s">
        <v>64</v>
      </c>
      <c r="C13" s="52" t="s">
        <v>70</v>
      </c>
      <c r="D13" s="117">
        <v>209</v>
      </c>
      <c r="E13" s="82">
        <v>231</v>
      </c>
      <c r="F13" s="82">
        <v>181</v>
      </c>
      <c r="G13" s="83">
        <v>211</v>
      </c>
      <c r="H13" s="84">
        <f t="shared" si="0"/>
        <v>832</v>
      </c>
      <c r="I13" s="85"/>
      <c r="J13" s="27"/>
      <c r="K13" s="127">
        <f t="shared" si="3"/>
        <v>208</v>
      </c>
      <c r="L13" s="135">
        <f t="shared" si="1"/>
        <v>208</v>
      </c>
      <c r="M13" s="85"/>
      <c r="N13" s="57"/>
      <c r="O13" s="160">
        <f t="shared" si="4"/>
        <v>138.66666666666666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 t="shared" si="5"/>
        <v>138.66666666666666</v>
      </c>
      <c r="AA13" s="146">
        <f t="shared" si="2"/>
        <v>208</v>
      </c>
      <c r="AB13" s="52">
        <v>18</v>
      </c>
      <c r="AC13" s="1"/>
      <c r="AD13" s="1"/>
      <c r="AE13" s="1"/>
    </row>
    <row r="14" spans="1:31" ht="15.75">
      <c r="A14" s="81" t="s">
        <v>12</v>
      </c>
      <c r="B14" s="216" t="s">
        <v>76</v>
      </c>
      <c r="C14" s="60" t="s">
        <v>69</v>
      </c>
      <c r="D14" s="179">
        <v>218</v>
      </c>
      <c r="E14" s="180">
        <v>212</v>
      </c>
      <c r="F14" s="180">
        <v>234</v>
      </c>
      <c r="G14" s="181">
        <v>165</v>
      </c>
      <c r="H14" s="182">
        <f t="shared" si="0"/>
        <v>829</v>
      </c>
      <c r="I14" s="183"/>
      <c r="J14" s="184"/>
      <c r="K14" s="185">
        <f t="shared" si="3"/>
        <v>207.25</v>
      </c>
      <c r="L14" s="186">
        <f t="shared" si="1"/>
        <v>207.25</v>
      </c>
      <c r="M14" s="187"/>
      <c r="N14" s="188"/>
      <c r="O14" s="167">
        <f t="shared" si="4"/>
        <v>138.16666666666666</v>
      </c>
      <c r="P14" s="23"/>
      <c r="Q14" s="23"/>
      <c r="R14" s="23"/>
      <c r="S14" s="23"/>
      <c r="T14" s="23"/>
      <c r="U14" s="23"/>
      <c r="V14" s="23"/>
      <c r="W14" s="23"/>
      <c r="X14" s="24"/>
      <c r="Y14" s="48"/>
      <c r="Z14" s="168">
        <f t="shared" si="5"/>
        <v>138.16666666666666</v>
      </c>
      <c r="AA14" s="189">
        <f t="shared" si="2"/>
        <v>207.25</v>
      </c>
      <c r="AB14" s="190">
        <v>31</v>
      </c>
      <c r="AC14" s="1"/>
      <c r="AD14" s="1"/>
      <c r="AE14" s="1"/>
    </row>
    <row r="15" spans="1:31" ht="15.75">
      <c r="A15" s="219" t="s">
        <v>13</v>
      </c>
      <c r="B15" s="220" t="s">
        <v>75</v>
      </c>
      <c r="C15" s="231" t="s">
        <v>69</v>
      </c>
      <c r="D15" s="119">
        <v>226</v>
      </c>
      <c r="E15" s="101">
        <v>171</v>
      </c>
      <c r="F15" s="101">
        <v>202</v>
      </c>
      <c r="G15" s="102">
        <v>222</v>
      </c>
      <c r="H15" s="103">
        <f t="shared" si="0"/>
        <v>821</v>
      </c>
      <c r="I15" s="104"/>
      <c r="J15" s="105"/>
      <c r="K15" s="129">
        <f t="shared" si="3"/>
        <v>205.25</v>
      </c>
      <c r="L15" s="137">
        <f t="shared" si="1"/>
        <v>205.25</v>
      </c>
      <c r="M15" s="104"/>
      <c r="N15" s="222"/>
      <c r="O15" s="223">
        <f t="shared" si="4"/>
        <v>136.83333333333334</v>
      </c>
      <c r="P15" s="105"/>
      <c r="Q15" s="105"/>
      <c r="R15" s="105"/>
      <c r="S15" s="105"/>
      <c r="T15" s="105"/>
      <c r="U15" s="105"/>
      <c r="V15" s="105"/>
      <c r="W15" s="105"/>
      <c r="X15" s="224"/>
      <c r="Y15" s="225"/>
      <c r="Z15" s="226">
        <f t="shared" si="5"/>
        <v>136.83333333333334</v>
      </c>
      <c r="AA15" s="227">
        <f t="shared" si="2"/>
        <v>205.25</v>
      </c>
      <c r="AB15" s="221">
        <v>29</v>
      </c>
      <c r="AC15" s="1"/>
      <c r="AD15" s="1"/>
      <c r="AE15" s="1"/>
    </row>
    <row r="16" spans="1:31" ht="15.75">
      <c r="A16" s="218" t="s">
        <v>14</v>
      </c>
      <c r="B16" s="214" t="s">
        <v>71</v>
      </c>
      <c r="C16" s="52" t="s">
        <v>70</v>
      </c>
      <c r="D16" s="120">
        <v>201</v>
      </c>
      <c r="E16" s="95">
        <v>219</v>
      </c>
      <c r="F16" s="95">
        <v>165</v>
      </c>
      <c r="G16" s="96">
        <v>224</v>
      </c>
      <c r="H16" s="97">
        <f t="shared" si="0"/>
        <v>809</v>
      </c>
      <c r="I16" s="98"/>
      <c r="J16" s="99"/>
      <c r="K16" s="130">
        <f t="shared" si="3"/>
        <v>202.25</v>
      </c>
      <c r="L16" s="138">
        <f t="shared" si="1"/>
        <v>202.25</v>
      </c>
      <c r="M16" s="98"/>
      <c r="N16" s="191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t="shared" si="2"/>
        <v>202.25</v>
      </c>
      <c r="AB16" s="194">
        <v>25</v>
      </c>
      <c r="AC16" s="1"/>
      <c r="AD16" s="1"/>
      <c r="AE16" s="1"/>
    </row>
    <row r="17" spans="1:31" ht="15.75">
      <c r="A17" s="152" t="s">
        <v>15</v>
      </c>
      <c r="B17" s="215" t="s">
        <v>65</v>
      </c>
      <c r="C17" s="60" t="s">
        <v>69</v>
      </c>
      <c r="D17" s="117">
        <v>147</v>
      </c>
      <c r="E17" s="82">
        <v>207</v>
      </c>
      <c r="F17" s="82">
        <v>224</v>
      </c>
      <c r="G17" s="83">
        <v>223</v>
      </c>
      <c r="H17" s="84">
        <f t="shared" si="0"/>
        <v>801</v>
      </c>
      <c r="I17" s="85"/>
      <c r="J17" s="27"/>
      <c r="K17" s="127">
        <f t="shared" si="3"/>
        <v>200.25</v>
      </c>
      <c r="L17" s="135">
        <f t="shared" si="1"/>
        <v>200.25</v>
      </c>
      <c r="M17" s="85"/>
      <c r="N17" s="4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2"/>
        <v>200.25</v>
      </c>
      <c r="AB17" s="60">
        <v>22</v>
      </c>
      <c r="AC17" s="1"/>
      <c r="AD17" s="1"/>
      <c r="AE17" s="1"/>
    </row>
    <row r="18" spans="1:31" ht="15.75">
      <c r="A18" s="94" t="s">
        <v>22</v>
      </c>
      <c r="B18" s="213" t="s">
        <v>77</v>
      </c>
      <c r="C18" s="142" t="s">
        <v>69</v>
      </c>
      <c r="D18" s="118">
        <v>144</v>
      </c>
      <c r="E18" s="86">
        <v>191</v>
      </c>
      <c r="F18" s="86">
        <v>252</v>
      </c>
      <c r="G18" s="87">
        <v>187</v>
      </c>
      <c r="H18" s="88">
        <f t="shared" si="0"/>
        <v>774</v>
      </c>
      <c r="I18" s="89"/>
      <c r="J18" s="90"/>
      <c r="K18" s="128">
        <f t="shared" si="3"/>
        <v>193.5</v>
      </c>
      <c r="L18" s="136">
        <f t="shared" si="1"/>
        <v>193.5</v>
      </c>
      <c r="M18" s="91"/>
      <c r="N18" s="197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2"/>
        <v>193.5</v>
      </c>
      <c r="AB18" s="142">
        <v>21</v>
      </c>
      <c r="AC18" s="1"/>
      <c r="AD18" s="1"/>
      <c r="AE18" s="1"/>
    </row>
    <row r="19" spans="1:31" ht="15.75">
      <c r="A19" s="152" t="s">
        <v>23</v>
      </c>
      <c r="B19" s="211" t="s">
        <v>52</v>
      </c>
      <c r="C19" s="51" t="s">
        <v>69</v>
      </c>
      <c r="D19" s="116">
        <v>199</v>
      </c>
      <c r="E19" s="53">
        <v>187</v>
      </c>
      <c r="F19" s="53">
        <v>158</v>
      </c>
      <c r="G19" s="54">
        <v>213</v>
      </c>
      <c r="H19" s="55">
        <f t="shared" si="0"/>
        <v>757</v>
      </c>
      <c r="I19" s="56"/>
      <c r="J19" s="25"/>
      <c r="K19" s="126">
        <f t="shared" si="3"/>
        <v>189.25</v>
      </c>
      <c r="L19" s="134">
        <f t="shared" si="1"/>
        <v>189.25</v>
      </c>
      <c r="M19" s="56"/>
      <c r="N19" s="57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2"/>
        <v>189.25</v>
      </c>
      <c r="AB19" s="52">
        <v>20</v>
      </c>
      <c r="AC19" s="1"/>
      <c r="AD19" s="1"/>
      <c r="AE19" s="1"/>
    </row>
    <row r="20" spans="1:31" ht="15.75">
      <c r="A20" s="152" t="s">
        <v>24</v>
      </c>
      <c r="B20" s="212" t="s">
        <v>68</v>
      </c>
      <c r="C20" s="60" t="s">
        <v>73</v>
      </c>
      <c r="D20" s="121">
        <v>170</v>
      </c>
      <c r="E20" s="42">
        <v>160</v>
      </c>
      <c r="F20" s="42">
        <v>244</v>
      </c>
      <c r="G20" s="43">
        <v>160</v>
      </c>
      <c r="H20" s="44">
        <f t="shared" si="0"/>
        <v>734</v>
      </c>
      <c r="I20" s="45"/>
      <c r="J20" s="23"/>
      <c r="K20" s="131">
        <f t="shared" si="3"/>
        <v>183.5</v>
      </c>
      <c r="L20" s="139">
        <f t="shared" si="1"/>
        <v>183.5</v>
      </c>
      <c r="M20" s="45"/>
      <c r="N20" s="4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2"/>
        <v>183.5</v>
      </c>
      <c r="AB20" s="60">
        <v>19</v>
      </c>
      <c r="AC20" s="1"/>
      <c r="AD20" s="1"/>
      <c r="AE20" s="1"/>
    </row>
    <row r="21" spans="1:31" ht="15.75">
      <c r="A21" s="152" t="s">
        <v>25</v>
      </c>
      <c r="B21" s="213" t="s">
        <v>66</v>
      </c>
      <c r="C21" s="142" t="s">
        <v>69</v>
      </c>
      <c r="D21" s="118">
        <v>156</v>
      </c>
      <c r="E21" s="86">
        <v>201</v>
      </c>
      <c r="F21" s="86">
        <v>137</v>
      </c>
      <c r="G21" s="87">
        <v>227</v>
      </c>
      <c r="H21" s="88">
        <f t="shared" si="0"/>
        <v>721</v>
      </c>
      <c r="I21" s="89"/>
      <c r="J21" s="90"/>
      <c r="K21" s="128">
        <f t="shared" si="3"/>
        <v>180.25</v>
      </c>
      <c r="L21" s="136">
        <f t="shared" si="1"/>
        <v>180.25</v>
      </c>
      <c r="M21" s="91"/>
      <c r="N21" s="197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2"/>
        <v>180.25</v>
      </c>
      <c r="AB21" s="141">
        <v>34</v>
      </c>
      <c r="AC21" s="1"/>
      <c r="AD21" s="1"/>
      <c r="AE21" s="1"/>
    </row>
    <row r="22" spans="1:31" ht="15.75">
      <c r="A22" s="152" t="s">
        <v>26</v>
      </c>
      <c r="B22" s="211" t="s">
        <v>57</v>
      </c>
      <c r="C22" s="52" t="s">
        <v>69</v>
      </c>
      <c r="D22" s="116">
        <v>217</v>
      </c>
      <c r="E22" s="53">
        <v>133</v>
      </c>
      <c r="F22" s="53">
        <v>218</v>
      </c>
      <c r="G22" s="54">
        <v>145</v>
      </c>
      <c r="H22" s="55">
        <f t="shared" si="0"/>
        <v>713</v>
      </c>
      <c r="I22" s="56"/>
      <c r="J22" s="25"/>
      <c r="K22" s="126">
        <f t="shared" si="3"/>
        <v>178.25</v>
      </c>
      <c r="L22" s="134">
        <f t="shared" si="1"/>
        <v>178.25</v>
      </c>
      <c r="M22" s="56"/>
      <c r="N22" s="57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2"/>
        <v>178.25</v>
      </c>
      <c r="AB22" s="52">
        <v>32</v>
      </c>
      <c r="AC22" s="1"/>
      <c r="AD22" s="1"/>
      <c r="AE22" s="1"/>
    </row>
    <row r="23" spans="1:31" ht="15.75">
      <c r="A23" s="151" t="s">
        <v>27</v>
      </c>
      <c r="B23" s="212" t="s">
        <v>74</v>
      </c>
      <c r="C23" s="206" t="s">
        <v>69</v>
      </c>
      <c r="D23" s="121">
        <v>214</v>
      </c>
      <c r="E23" s="42">
        <v>164</v>
      </c>
      <c r="F23" s="42">
        <v>190</v>
      </c>
      <c r="G23" s="43">
        <v>139</v>
      </c>
      <c r="H23" s="44">
        <f t="shared" si="0"/>
        <v>707</v>
      </c>
      <c r="I23" s="45"/>
      <c r="J23" s="23"/>
      <c r="K23" s="131">
        <f t="shared" si="3"/>
        <v>176.75</v>
      </c>
      <c r="L23" s="139">
        <f t="shared" si="1"/>
        <v>176.75</v>
      </c>
      <c r="M23" s="45"/>
      <c r="N23" s="4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2"/>
        <v>176.75</v>
      </c>
      <c r="AB23" s="190">
        <v>30</v>
      </c>
      <c r="AC23" s="1"/>
      <c r="AD23" s="1"/>
      <c r="AE23" s="1"/>
    </row>
    <row r="24" spans="1:31" ht="15.75">
      <c r="A24" s="152" t="s">
        <v>28</v>
      </c>
      <c r="B24" s="213" t="s">
        <v>18</v>
      </c>
      <c r="C24" s="141" t="s">
        <v>69</v>
      </c>
      <c r="D24" s="118">
        <v>242</v>
      </c>
      <c r="E24" s="86">
        <v>206</v>
      </c>
      <c r="F24" s="86">
        <v>93</v>
      </c>
      <c r="G24" s="87">
        <v>130</v>
      </c>
      <c r="H24" s="88">
        <f t="shared" si="0"/>
        <v>671</v>
      </c>
      <c r="I24" s="89"/>
      <c r="J24" s="90"/>
      <c r="K24" s="128">
        <f t="shared" si="3"/>
        <v>167.75</v>
      </c>
      <c r="L24" s="136">
        <f t="shared" si="1"/>
        <v>167.75</v>
      </c>
      <c r="M24" s="91"/>
      <c r="N24" s="197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2"/>
        <v>167.75</v>
      </c>
      <c r="AB24" s="142">
        <v>28</v>
      </c>
      <c r="AC24" s="1"/>
      <c r="AD24" s="1"/>
      <c r="AE24" s="1"/>
    </row>
    <row r="25" spans="1:31" ht="15.75">
      <c r="A25" s="94" t="s">
        <v>29</v>
      </c>
      <c r="B25" s="211" t="s">
        <v>79</v>
      </c>
      <c r="C25" s="175" t="s">
        <v>73</v>
      </c>
      <c r="D25" s="116">
        <v>196</v>
      </c>
      <c r="E25" s="53">
        <v>161</v>
      </c>
      <c r="F25" s="53">
        <v>157</v>
      </c>
      <c r="G25" s="54">
        <v>156</v>
      </c>
      <c r="H25" s="55">
        <f t="shared" si="0"/>
        <v>670</v>
      </c>
      <c r="I25" s="56"/>
      <c r="J25" s="25"/>
      <c r="K25" s="126">
        <f t="shared" si="3"/>
        <v>167.5</v>
      </c>
      <c r="L25" s="134">
        <f t="shared" si="1"/>
        <v>167.5</v>
      </c>
      <c r="M25" s="56"/>
      <c r="N25" s="57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2"/>
        <v>167.5</v>
      </c>
      <c r="AB25" s="52">
        <v>17</v>
      </c>
      <c r="AC25" s="1"/>
      <c r="AD25" s="1"/>
      <c r="AE25" s="1"/>
    </row>
    <row r="26" spans="1:31" ht="15.75">
      <c r="A26" s="152" t="s">
        <v>47</v>
      </c>
      <c r="B26" s="212" t="s">
        <v>50</v>
      </c>
      <c r="C26" s="194" t="s">
        <v>69</v>
      </c>
      <c r="D26" s="121">
        <v>119</v>
      </c>
      <c r="E26" s="42">
        <v>222</v>
      </c>
      <c r="F26" s="42">
        <v>138</v>
      </c>
      <c r="G26" s="43">
        <v>156</v>
      </c>
      <c r="H26" s="44">
        <f t="shared" si="0"/>
        <v>635</v>
      </c>
      <c r="I26" s="45"/>
      <c r="J26" s="23"/>
      <c r="K26" s="131">
        <f t="shared" si="3"/>
        <v>158.75</v>
      </c>
      <c r="L26" s="139">
        <f t="shared" si="1"/>
        <v>158.75</v>
      </c>
      <c r="M26" s="45"/>
      <c r="N26" s="4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2"/>
        <v>158.75</v>
      </c>
      <c r="AB26" s="194">
        <v>16</v>
      </c>
      <c r="AC26" s="1"/>
      <c r="AD26" s="1"/>
      <c r="AE26" s="1"/>
    </row>
    <row r="27" spans="1:31" ht="15.75">
      <c r="A27" s="228" t="s">
        <v>32</v>
      </c>
      <c r="B27" s="220" t="s">
        <v>67</v>
      </c>
      <c r="C27" s="221" t="s">
        <v>73</v>
      </c>
      <c r="D27" s="119">
        <v>149</v>
      </c>
      <c r="E27" s="101">
        <v>162</v>
      </c>
      <c r="F27" s="101">
        <v>156</v>
      </c>
      <c r="G27" s="102">
        <v>167</v>
      </c>
      <c r="H27" s="103">
        <f t="shared" si="0"/>
        <v>634</v>
      </c>
      <c r="I27" s="104"/>
      <c r="J27" s="105"/>
      <c r="K27" s="129">
        <f t="shared" si="3"/>
        <v>158.5</v>
      </c>
      <c r="L27" s="137">
        <f t="shared" si="1"/>
        <v>158.5</v>
      </c>
      <c r="M27" s="104"/>
      <c r="N27" s="222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2"/>
        <v>158.5</v>
      </c>
      <c r="AB27" s="231">
        <v>15</v>
      </c>
      <c r="AC27" s="1"/>
      <c r="AD27" s="1"/>
      <c r="AE27" s="1"/>
    </row>
    <row r="28" spans="1:31" ht="15.75">
      <c r="A28" s="154" t="s">
        <v>30</v>
      </c>
      <c r="B28" s="214" t="s">
        <v>72</v>
      </c>
      <c r="C28" s="51" t="s">
        <v>69</v>
      </c>
      <c r="D28" s="120">
        <v>144</v>
      </c>
      <c r="E28" s="95">
        <v>125</v>
      </c>
      <c r="F28" s="95">
        <v>153</v>
      </c>
      <c r="G28" s="96">
        <v>167</v>
      </c>
      <c r="H28" s="55">
        <f t="shared" si="0"/>
        <v>589</v>
      </c>
      <c r="I28" s="98"/>
      <c r="J28" s="99"/>
      <c r="K28" s="100"/>
      <c r="L28" s="97"/>
      <c r="M28" s="106"/>
      <c r="N28" s="93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2"/>
        <v>147.25</v>
      </c>
      <c r="AB28" s="52">
        <v>14</v>
      </c>
      <c r="AC28" s="1"/>
      <c r="AD28" s="1"/>
      <c r="AE28" s="1"/>
    </row>
    <row r="29" spans="1:31" ht="15.75">
      <c r="A29" s="92" t="s">
        <v>31</v>
      </c>
      <c r="B29" s="211"/>
      <c r="C29" s="39"/>
      <c r="D29" s="116"/>
      <c r="E29" s="53"/>
      <c r="F29" s="53"/>
      <c r="G29" s="54"/>
      <c r="H29" s="55">
        <f t="shared" si="0"/>
        <v>0</v>
      </c>
      <c r="I29" s="56"/>
      <c r="J29" s="25"/>
      <c r="K29" s="57"/>
      <c r="L29" s="55"/>
      <c r="M29" s="56"/>
      <c r="N29" s="35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 t="e">
        <f t="shared" si="2"/>
        <v>#DIV/0!</v>
      </c>
      <c r="AB29" s="39">
        <v>13</v>
      </c>
      <c r="AC29" s="1"/>
      <c r="AD29" s="1"/>
      <c r="AE29" s="1"/>
    </row>
    <row r="30" spans="1:31" ht="15.75">
      <c r="A30" s="92" t="s">
        <v>33</v>
      </c>
      <c r="B30" s="210"/>
      <c r="C30" s="60"/>
      <c r="D30" s="115"/>
      <c r="E30" s="75"/>
      <c r="F30" s="75"/>
      <c r="G30" s="76"/>
      <c r="H30" s="77">
        <f t="shared" si="0"/>
        <v>0</v>
      </c>
      <c r="I30" s="78"/>
      <c r="J30" s="79"/>
      <c r="K30" s="80"/>
      <c r="L30" s="77"/>
      <c r="M30" s="45"/>
      <c r="N30" s="4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 t="e">
        <f t="shared" si="2"/>
        <v>#DIV/0!</v>
      </c>
      <c r="AB30" s="60">
        <v>12</v>
      </c>
      <c r="AC30" s="1"/>
      <c r="AD30" s="1"/>
      <c r="AE30" s="1"/>
    </row>
    <row r="31" spans="1:31" ht="15.75">
      <c r="A31" s="153" t="s">
        <v>34</v>
      </c>
      <c r="B31" s="213"/>
      <c r="C31" s="39"/>
      <c r="D31" s="116"/>
      <c r="E31" s="53"/>
      <c r="F31" s="53"/>
      <c r="G31" s="54"/>
      <c r="H31" s="55">
        <f aca="true" t="shared" si="6" ref="H31:H43">SUM(D31,E31,F31,G31)</f>
        <v>0</v>
      </c>
      <c r="I31" s="56"/>
      <c r="J31" s="25"/>
      <c r="K31" s="57"/>
      <c r="L31" s="55"/>
      <c r="M31" s="34"/>
      <c r="N31" s="35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 t="e">
        <f t="shared" si="2"/>
        <v>#DIV/0!</v>
      </c>
      <c r="AB31" s="39">
        <v>11</v>
      </c>
      <c r="AC31" s="1"/>
      <c r="AD31" s="1"/>
      <c r="AE31" s="1"/>
    </row>
    <row r="32" spans="1:31" ht="15.75">
      <c r="A32" s="92" t="s">
        <v>35</v>
      </c>
      <c r="B32" s="213"/>
      <c r="C32" s="52"/>
      <c r="D32" s="114"/>
      <c r="E32" s="53"/>
      <c r="F32" s="53"/>
      <c r="G32" s="54"/>
      <c r="H32" s="55">
        <f t="shared" si="6"/>
        <v>0</v>
      </c>
      <c r="I32" s="56"/>
      <c r="J32" s="25"/>
      <c r="K32" s="57"/>
      <c r="L32" s="55"/>
      <c r="M32" s="56"/>
      <c r="N32" s="57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 t="e">
        <f t="shared" si="2"/>
        <v>#DIV/0!</v>
      </c>
      <c r="AB32" s="52">
        <v>10</v>
      </c>
      <c r="AC32" s="1"/>
      <c r="AD32" s="1"/>
      <c r="AE32" s="1"/>
    </row>
    <row r="33" spans="1:31" ht="15.75">
      <c r="A33" s="154" t="s">
        <v>36</v>
      </c>
      <c r="B33" s="211"/>
      <c r="C33" s="38"/>
      <c r="D33" s="114"/>
      <c r="E33" s="31"/>
      <c r="F33" s="31"/>
      <c r="G33" s="32"/>
      <c r="H33" s="33">
        <f t="shared" si="6"/>
        <v>0</v>
      </c>
      <c r="I33" s="34"/>
      <c r="J33" s="19"/>
      <c r="K33" s="50"/>
      <c r="L33" s="61"/>
      <c r="M33" s="49"/>
      <c r="N33" s="50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 t="e">
        <f t="shared" si="2"/>
        <v>#DIV/0!</v>
      </c>
      <c r="AB33" s="38">
        <v>9</v>
      </c>
      <c r="AC33" s="1"/>
      <c r="AD33" s="1"/>
      <c r="AE33" s="1"/>
    </row>
    <row r="34" spans="1:31" ht="15.75">
      <c r="A34" s="92" t="s">
        <v>37</v>
      </c>
      <c r="B34" s="209"/>
      <c r="C34" s="39"/>
      <c r="D34" s="114"/>
      <c r="E34" s="31"/>
      <c r="F34" s="31"/>
      <c r="G34" s="32"/>
      <c r="H34" s="33">
        <f t="shared" si="6"/>
        <v>0</v>
      </c>
      <c r="I34" s="34"/>
      <c r="J34" s="19"/>
      <c r="K34" s="35"/>
      <c r="L34" s="33"/>
      <c r="M34" s="34"/>
      <c r="N34" s="35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 t="e">
        <f t="shared" si="2"/>
        <v>#DIV/0!</v>
      </c>
      <c r="AB34" s="39">
        <v>8</v>
      </c>
      <c r="AC34" s="1"/>
      <c r="AD34" s="1"/>
      <c r="AE34" s="1"/>
    </row>
    <row r="35" spans="1:31" ht="15.75">
      <c r="A35" s="92" t="s">
        <v>38</v>
      </c>
      <c r="B35" s="209"/>
      <c r="C35" s="39"/>
      <c r="D35" s="114"/>
      <c r="E35" s="31"/>
      <c r="F35" s="31"/>
      <c r="G35" s="32"/>
      <c r="H35" s="33">
        <f t="shared" si="6"/>
        <v>0</v>
      </c>
      <c r="I35" s="34"/>
      <c r="J35" s="19"/>
      <c r="K35" s="35"/>
      <c r="L35" s="33"/>
      <c r="M35" s="34"/>
      <c r="N35" s="35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 t="e">
        <f t="shared" si="2"/>
        <v>#DIV/0!</v>
      </c>
      <c r="AB35" s="39">
        <v>7</v>
      </c>
      <c r="AC35" s="1"/>
      <c r="AD35" s="1"/>
      <c r="AE35" s="1"/>
    </row>
    <row r="36" spans="1:31" ht="15.75">
      <c r="A36" s="92" t="s">
        <v>39</v>
      </c>
      <c r="B36" s="209"/>
      <c r="C36" s="39"/>
      <c r="D36" s="114"/>
      <c r="E36" s="31"/>
      <c r="F36" s="31"/>
      <c r="G36" s="32"/>
      <c r="H36" s="33">
        <f t="shared" si="6"/>
        <v>0</v>
      </c>
      <c r="I36" s="34"/>
      <c r="J36" s="19"/>
      <c r="K36" s="35"/>
      <c r="L36" s="33"/>
      <c r="M36" s="34"/>
      <c r="N36" s="35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 t="e">
        <f t="shared" si="2"/>
        <v>#DIV/0!</v>
      </c>
      <c r="AB36" s="39">
        <v>6</v>
      </c>
      <c r="AC36" s="1"/>
      <c r="AD36" s="1"/>
      <c r="AE36" s="1"/>
    </row>
    <row r="37" spans="1:31" ht="15.75">
      <c r="A37" s="92" t="s">
        <v>40</v>
      </c>
      <c r="B37" s="212"/>
      <c r="C37" s="60"/>
      <c r="D37" s="121"/>
      <c r="E37" s="42"/>
      <c r="F37" s="42"/>
      <c r="G37" s="43"/>
      <c r="H37" s="44">
        <f t="shared" si="6"/>
        <v>0</v>
      </c>
      <c r="I37" s="45"/>
      <c r="J37" s="23"/>
      <c r="K37" s="46"/>
      <c r="L37" s="44"/>
      <c r="M37" s="45"/>
      <c r="N37" s="4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 t="e">
        <f t="shared" si="2"/>
        <v>#DIV/0!</v>
      </c>
      <c r="AB37" s="60">
        <v>5</v>
      </c>
      <c r="AC37" s="1"/>
      <c r="AD37" s="1"/>
      <c r="AE37" s="1"/>
    </row>
    <row r="38" spans="1:31" ht="15.75">
      <c r="A38" s="153" t="s">
        <v>41</v>
      </c>
      <c r="B38" s="209"/>
      <c r="C38" s="39"/>
      <c r="D38" s="114"/>
      <c r="E38" s="31"/>
      <c r="F38" s="31"/>
      <c r="G38" s="32"/>
      <c r="H38" s="33">
        <f t="shared" si="6"/>
        <v>0</v>
      </c>
      <c r="I38" s="34"/>
      <c r="J38" s="19"/>
      <c r="K38" s="35"/>
      <c r="L38" s="33"/>
      <c r="M38" s="34"/>
      <c r="N38" s="35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 t="e">
        <f t="shared" si="2"/>
        <v>#DIV/0!</v>
      </c>
      <c r="AB38" s="39">
        <v>4</v>
      </c>
      <c r="AC38" s="1"/>
      <c r="AD38" s="1"/>
      <c r="AE38" s="1"/>
    </row>
    <row r="39" spans="1:31" ht="15.75">
      <c r="A39" s="92" t="s">
        <v>42</v>
      </c>
      <c r="B39" s="211"/>
      <c r="C39" s="52"/>
      <c r="D39" s="116"/>
      <c r="E39" s="53"/>
      <c r="F39" s="53"/>
      <c r="G39" s="54"/>
      <c r="H39" s="55">
        <f t="shared" si="6"/>
        <v>0</v>
      </c>
      <c r="I39" s="56"/>
      <c r="J39" s="25"/>
      <c r="K39" s="57"/>
      <c r="L39" s="55"/>
      <c r="M39" s="56"/>
      <c r="N39" s="57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 t="e">
        <f t="shared" si="2"/>
        <v>#DIV/0!</v>
      </c>
      <c r="AB39" s="52">
        <v>3</v>
      </c>
      <c r="AC39" s="1"/>
      <c r="AD39" s="1"/>
      <c r="AE39" s="1"/>
    </row>
    <row r="40" spans="1:31" ht="15.75">
      <c r="A40" s="154" t="s">
        <v>43</v>
      </c>
      <c r="B40" s="209"/>
      <c r="C40" s="38"/>
      <c r="D40" s="114"/>
      <c r="E40" s="31"/>
      <c r="F40" s="31"/>
      <c r="G40" s="32"/>
      <c r="H40" s="33">
        <f t="shared" si="6"/>
        <v>0</v>
      </c>
      <c r="I40" s="34"/>
      <c r="J40" s="19"/>
      <c r="K40" s="50"/>
      <c r="L40" s="61"/>
      <c r="M40" s="49"/>
      <c r="N40" s="50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 t="e">
        <f t="shared" si="2"/>
        <v>#DIV/0!</v>
      </c>
      <c r="AB40" s="38">
        <v>2</v>
      </c>
      <c r="AC40" s="1"/>
      <c r="AD40" s="1"/>
      <c r="AE40" s="1"/>
    </row>
    <row r="41" spans="1:31" ht="15.75">
      <c r="A41" s="92" t="s">
        <v>44</v>
      </c>
      <c r="B41" s="209"/>
      <c r="C41" s="39"/>
      <c r="D41" s="114"/>
      <c r="E41" s="31"/>
      <c r="F41" s="31"/>
      <c r="G41" s="32"/>
      <c r="H41" s="33">
        <f t="shared" si="6"/>
        <v>0</v>
      </c>
      <c r="I41" s="34"/>
      <c r="J41" s="19"/>
      <c r="K41" s="35"/>
      <c r="L41" s="33"/>
      <c r="M41" s="34"/>
      <c r="N41" s="35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 t="e">
        <f t="shared" si="2"/>
        <v>#DIV/0!</v>
      </c>
      <c r="AB41" s="39">
        <v>1</v>
      </c>
      <c r="AC41" s="1"/>
      <c r="AD41" s="1"/>
      <c r="AE41" s="1"/>
    </row>
    <row r="42" spans="1:31" ht="15.75">
      <c r="A42" s="92" t="s">
        <v>45</v>
      </c>
      <c r="B42" s="209" t="s">
        <v>53</v>
      </c>
      <c r="C42" s="52" t="s">
        <v>70</v>
      </c>
      <c r="D42" s="114">
        <v>290</v>
      </c>
      <c r="E42" s="31">
        <v>266</v>
      </c>
      <c r="F42" s="31">
        <v>266</v>
      </c>
      <c r="G42" s="32">
        <v>264</v>
      </c>
      <c r="H42" s="33">
        <f>SUM(D42,E42,F42,G42)</f>
        <v>1086</v>
      </c>
      <c r="I42" s="34"/>
      <c r="J42" s="19"/>
      <c r="K42" s="35"/>
      <c r="L42" s="33"/>
      <c r="M42" s="34"/>
      <c r="N42" s="35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>
        <f t="shared" si="2"/>
        <v>271.5</v>
      </c>
      <c r="AB42" s="39">
        <v>1</v>
      </c>
      <c r="AC42" s="1"/>
      <c r="AD42" s="1"/>
      <c r="AE42" s="1"/>
    </row>
    <row r="43" spans="1:31" ht="16.5" thickBot="1">
      <c r="A43" s="155" t="s">
        <v>46</v>
      </c>
      <c r="B43" s="217"/>
      <c r="C43" s="68"/>
      <c r="D43" s="122"/>
      <c r="E43" s="62"/>
      <c r="F43" s="62"/>
      <c r="G43" s="63"/>
      <c r="H43" s="64">
        <f t="shared" si="6"/>
        <v>0</v>
      </c>
      <c r="I43" s="65"/>
      <c r="J43" s="66"/>
      <c r="K43" s="67"/>
      <c r="L43" s="64"/>
      <c r="M43" s="65"/>
      <c r="N43" s="67"/>
      <c r="O43" s="157"/>
      <c r="P43" s="66"/>
      <c r="Q43" s="66"/>
      <c r="R43" s="66"/>
      <c r="S43" s="66"/>
      <c r="T43" s="66"/>
      <c r="U43" s="66"/>
      <c r="V43" s="66"/>
      <c r="W43" s="66"/>
      <c r="X43" s="158"/>
      <c r="Y43" s="159"/>
      <c r="Z43" s="68"/>
      <c r="AA43" s="147" t="e">
        <f t="shared" si="2"/>
        <v>#DIV/0!</v>
      </c>
      <c r="AB43" s="68">
        <v>1</v>
      </c>
      <c r="AC43" s="1"/>
      <c r="AD43" s="1"/>
      <c r="AE43" s="1"/>
    </row>
  </sheetData>
  <mergeCells count="10">
    <mergeCell ref="AA2:AA3"/>
    <mergeCell ref="AB2:AB3"/>
    <mergeCell ref="L2:L3"/>
    <mergeCell ref="M2:N3"/>
    <mergeCell ref="O2:O3"/>
    <mergeCell ref="Z2:Z3"/>
    <mergeCell ref="A1:B1"/>
    <mergeCell ref="H2:H3"/>
    <mergeCell ref="I2:J3"/>
    <mergeCell ref="K2:K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P1" sqref="P1:Y16384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6.00390625" style="0" customWidth="1"/>
    <col min="4" max="8" width="6.57421875" style="0" customWidth="1"/>
    <col min="9" max="11" width="6.421875" style="0" customWidth="1"/>
    <col min="13" max="15" width="6.00390625" style="0" customWidth="1"/>
    <col min="16" max="25" width="0" style="0" hidden="1" customWidth="1"/>
  </cols>
  <sheetData>
    <row r="1" spans="1:30" ht="24" thickBot="1">
      <c r="A1" s="254" t="s">
        <v>60</v>
      </c>
      <c r="B1" s="254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</row>
    <row r="2" spans="1:30" ht="12.75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5" t="s">
        <v>5</v>
      </c>
      <c r="I2" s="259" t="s">
        <v>20</v>
      </c>
      <c r="J2" s="265"/>
      <c r="K2" s="257" t="s">
        <v>61</v>
      </c>
      <c r="L2" s="255" t="s">
        <v>5</v>
      </c>
      <c r="M2" s="259" t="s">
        <v>21</v>
      </c>
      <c r="N2" s="268"/>
      <c r="O2" s="270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5" t="s">
        <v>5</v>
      </c>
      <c r="AA2" s="257" t="s">
        <v>48</v>
      </c>
      <c r="AB2" s="255" t="s">
        <v>49</v>
      </c>
      <c r="AC2" s="1"/>
      <c r="AD2" s="1" t="s">
        <v>51</v>
      </c>
    </row>
    <row r="3" spans="1:30" ht="12.75">
      <c r="A3" s="150"/>
      <c r="B3" s="208"/>
      <c r="C3" s="123"/>
      <c r="D3" s="112"/>
      <c r="E3" s="112"/>
      <c r="F3" s="112"/>
      <c r="G3" s="113"/>
      <c r="H3" s="256"/>
      <c r="I3" s="261"/>
      <c r="J3" s="266"/>
      <c r="K3" s="267"/>
      <c r="L3" s="256"/>
      <c r="M3" s="261"/>
      <c r="N3" s="269"/>
      <c r="O3" s="271"/>
      <c r="P3" s="9"/>
      <c r="Q3" s="9"/>
      <c r="R3" s="9"/>
      <c r="S3" s="9"/>
      <c r="T3" s="9"/>
      <c r="U3" s="9"/>
      <c r="V3" s="9"/>
      <c r="W3" s="9"/>
      <c r="X3" s="18"/>
      <c r="Y3" s="29"/>
      <c r="Z3" s="256"/>
      <c r="AA3" s="258"/>
      <c r="AB3" s="256"/>
      <c r="AC3" s="1"/>
      <c r="AD3" s="1"/>
    </row>
    <row r="4" spans="1:30" ht="15.75">
      <c r="A4" s="81" t="s">
        <v>1</v>
      </c>
      <c r="B4" s="209" t="s">
        <v>63</v>
      </c>
      <c r="C4" s="52" t="s">
        <v>69</v>
      </c>
      <c r="D4" s="114">
        <v>265</v>
      </c>
      <c r="E4" s="31">
        <v>261</v>
      </c>
      <c r="F4" s="31">
        <v>181</v>
      </c>
      <c r="G4" s="32">
        <v>266</v>
      </c>
      <c r="H4" s="33">
        <f aca="true" t="shared" si="0" ref="H4:H30">SUM(D4,E4,F4,G4)</f>
        <v>973</v>
      </c>
      <c r="I4" s="34"/>
      <c r="J4" s="19"/>
      <c r="K4" s="124">
        <f>H4/4</f>
        <v>243.25</v>
      </c>
      <c r="L4" s="132">
        <f aca="true" t="shared" si="1" ref="L4:L27">SUM(I4,J4,K4,)</f>
        <v>243.25</v>
      </c>
      <c r="M4" s="34"/>
      <c r="N4" s="35"/>
      <c r="O4" s="140">
        <f>(H4+I4+J4)/6</f>
        <v>162.16666666666666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>SUM(M4,N4,O4)</f>
        <v>162.16666666666666</v>
      </c>
      <c r="AA4" s="143">
        <f aca="true" t="shared" si="2" ref="AA4:AA43">AVERAGE(D4,E4,F4,G4,I4,J4,M4,N4)</f>
        <v>243.25</v>
      </c>
      <c r="AB4" s="39">
        <v>40</v>
      </c>
      <c r="AC4" s="1"/>
      <c r="AD4" s="30">
        <f>MAX(D4:G35,I4:J35,M4:N35)</f>
        <v>300</v>
      </c>
    </row>
    <row r="5" spans="1:30" ht="15.75">
      <c r="A5" s="81" t="s">
        <v>2</v>
      </c>
      <c r="B5" s="209" t="s">
        <v>80</v>
      </c>
      <c r="C5" s="39" t="s">
        <v>70</v>
      </c>
      <c r="D5" s="114">
        <v>194</v>
      </c>
      <c r="E5" s="31">
        <v>242</v>
      </c>
      <c r="F5" s="31">
        <v>228</v>
      </c>
      <c r="G5" s="32">
        <v>274</v>
      </c>
      <c r="H5" s="33">
        <f t="shared" si="0"/>
        <v>938</v>
      </c>
      <c r="I5" s="34"/>
      <c r="J5" s="19"/>
      <c r="K5" s="124">
        <f aca="true" t="shared" si="3" ref="K5:K27">H5/4</f>
        <v>234.5</v>
      </c>
      <c r="L5" s="132">
        <f t="shared" si="1"/>
        <v>234.5</v>
      </c>
      <c r="M5" s="34"/>
      <c r="N5" s="35"/>
      <c r="O5" s="140">
        <f aca="true" t="shared" si="4" ref="O5:O15">(H5+I5+J5)/6</f>
        <v>156.33333333333334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 aca="true" t="shared" si="5" ref="Z5:Z15">SUM(M5,N5,O5)</f>
        <v>156.33333333333334</v>
      </c>
      <c r="AA5" s="144">
        <f t="shared" si="2"/>
        <v>234.5</v>
      </c>
      <c r="AB5" s="39">
        <v>38</v>
      </c>
      <c r="AC5" s="1"/>
      <c r="AD5" s="1"/>
    </row>
    <row r="6" spans="1:30" ht="15.75">
      <c r="A6" s="81" t="s">
        <v>3</v>
      </c>
      <c r="B6" s="210" t="s">
        <v>54</v>
      </c>
      <c r="C6" s="74" t="s">
        <v>69</v>
      </c>
      <c r="D6" s="115">
        <v>224</v>
      </c>
      <c r="E6" s="75">
        <v>207</v>
      </c>
      <c r="F6" s="75">
        <v>300</v>
      </c>
      <c r="G6" s="76">
        <v>198</v>
      </c>
      <c r="H6" s="77">
        <f t="shared" si="0"/>
        <v>929</v>
      </c>
      <c r="I6" s="78"/>
      <c r="J6" s="79"/>
      <c r="K6" s="125">
        <f t="shared" si="3"/>
        <v>232.25</v>
      </c>
      <c r="L6" s="133">
        <f t="shared" si="1"/>
        <v>232.25</v>
      </c>
      <c r="M6" s="78"/>
      <c r="N6" s="80"/>
      <c r="O6" s="162">
        <f t="shared" si="4"/>
        <v>154.83333333333334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 t="shared" si="5"/>
        <v>154.83333333333334</v>
      </c>
      <c r="AA6" s="166">
        <f t="shared" si="2"/>
        <v>232.25</v>
      </c>
      <c r="AB6" s="74">
        <v>36</v>
      </c>
      <c r="AC6" s="1"/>
      <c r="AD6" s="30">
        <f>MIN(D6:G37,I6:J37,M6:N37)</f>
        <v>93</v>
      </c>
    </row>
    <row r="7" spans="1:30" ht="15.75">
      <c r="A7" s="81" t="s">
        <v>4</v>
      </c>
      <c r="B7" s="211" t="s">
        <v>17</v>
      </c>
      <c r="C7" s="52" t="s">
        <v>70</v>
      </c>
      <c r="D7" s="116">
        <v>220</v>
      </c>
      <c r="E7" s="232">
        <v>248</v>
      </c>
      <c r="F7" s="53">
        <v>242</v>
      </c>
      <c r="G7" s="54">
        <v>206</v>
      </c>
      <c r="H7" s="55">
        <f t="shared" si="0"/>
        <v>916</v>
      </c>
      <c r="I7" s="56"/>
      <c r="J7" s="25"/>
      <c r="K7" s="126">
        <f t="shared" si="3"/>
        <v>229</v>
      </c>
      <c r="L7" s="134">
        <f t="shared" si="1"/>
        <v>229</v>
      </c>
      <c r="M7" s="56"/>
      <c r="N7" s="57"/>
      <c r="O7" s="160">
        <f t="shared" si="4"/>
        <v>152.66666666666666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 t="shared" si="5"/>
        <v>152.66666666666666</v>
      </c>
      <c r="AA7" s="146">
        <f t="shared" si="2"/>
        <v>229</v>
      </c>
      <c r="AB7" s="52">
        <v>35</v>
      </c>
      <c r="AC7" s="1"/>
      <c r="AD7" s="1"/>
    </row>
    <row r="8" spans="1:30" ht="15.75">
      <c r="A8" s="81" t="s">
        <v>6</v>
      </c>
      <c r="B8" s="212" t="s">
        <v>59</v>
      </c>
      <c r="C8" s="60" t="s">
        <v>69</v>
      </c>
      <c r="D8" s="121">
        <v>240</v>
      </c>
      <c r="E8" s="42">
        <v>242</v>
      </c>
      <c r="F8" s="42">
        <v>197</v>
      </c>
      <c r="G8" s="43">
        <v>223</v>
      </c>
      <c r="H8" s="44">
        <f t="shared" si="0"/>
        <v>902</v>
      </c>
      <c r="I8" s="45"/>
      <c r="J8" s="23"/>
      <c r="K8" s="131">
        <f t="shared" si="3"/>
        <v>225.5</v>
      </c>
      <c r="L8" s="139">
        <f t="shared" si="1"/>
        <v>225.5</v>
      </c>
      <c r="M8" s="45"/>
      <c r="N8" s="46"/>
      <c r="O8" s="167">
        <f t="shared" si="4"/>
        <v>150.33333333333334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 t="shared" si="5"/>
        <v>150.33333333333334</v>
      </c>
      <c r="AA8" s="145">
        <f t="shared" si="2"/>
        <v>225.5</v>
      </c>
      <c r="AB8" s="60">
        <v>33</v>
      </c>
      <c r="AC8" s="1"/>
      <c r="AD8" s="1"/>
    </row>
    <row r="9" spans="1:30" ht="15.75">
      <c r="A9" s="81" t="s">
        <v>7</v>
      </c>
      <c r="B9" s="213" t="s">
        <v>56</v>
      </c>
      <c r="C9" s="142" t="s">
        <v>69</v>
      </c>
      <c r="D9" s="118">
        <v>159</v>
      </c>
      <c r="E9" s="86">
        <v>248</v>
      </c>
      <c r="F9" s="86">
        <v>221</v>
      </c>
      <c r="G9" s="87">
        <v>243</v>
      </c>
      <c r="H9" s="88">
        <f t="shared" si="0"/>
        <v>871</v>
      </c>
      <c r="I9" s="89"/>
      <c r="J9" s="90"/>
      <c r="K9" s="128">
        <f t="shared" si="3"/>
        <v>217.75</v>
      </c>
      <c r="L9" s="136">
        <f t="shared" si="1"/>
        <v>217.75</v>
      </c>
      <c r="M9" s="89"/>
      <c r="N9" s="169"/>
      <c r="O9" s="170">
        <f t="shared" si="4"/>
        <v>145.16666666666666</v>
      </c>
      <c r="P9" s="90"/>
      <c r="Q9" s="90"/>
      <c r="R9" s="90"/>
      <c r="S9" s="90"/>
      <c r="T9" s="90"/>
      <c r="U9" s="90"/>
      <c r="V9" s="90"/>
      <c r="W9" s="90"/>
      <c r="X9" s="171"/>
      <c r="Y9" s="172"/>
      <c r="Z9" s="173">
        <f t="shared" si="5"/>
        <v>145.16666666666666</v>
      </c>
      <c r="AA9" s="174">
        <f t="shared" si="2"/>
        <v>217.75</v>
      </c>
      <c r="AB9" s="142">
        <v>27</v>
      </c>
      <c r="AC9" s="1"/>
      <c r="AD9" s="1"/>
    </row>
    <row r="10" spans="1:30" ht="15.75">
      <c r="A10" s="81" t="s">
        <v>8</v>
      </c>
      <c r="B10" s="211" t="s">
        <v>58</v>
      </c>
      <c r="C10" s="52" t="s">
        <v>69</v>
      </c>
      <c r="D10" s="116">
        <v>245</v>
      </c>
      <c r="E10" s="53">
        <v>207</v>
      </c>
      <c r="F10" s="53">
        <v>185</v>
      </c>
      <c r="G10" s="54">
        <v>221</v>
      </c>
      <c r="H10" s="55">
        <f t="shared" si="0"/>
        <v>858</v>
      </c>
      <c r="I10" s="56"/>
      <c r="J10" s="25"/>
      <c r="K10" s="126">
        <f t="shared" si="3"/>
        <v>214.5</v>
      </c>
      <c r="L10" s="134">
        <f t="shared" si="1"/>
        <v>214.5</v>
      </c>
      <c r="M10" s="56"/>
      <c r="N10" s="57"/>
      <c r="O10" s="160">
        <f t="shared" si="4"/>
        <v>143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 t="shared" si="5"/>
        <v>143</v>
      </c>
      <c r="AA10" s="146">
        <f t="shared" si="2"/>
        <v>214.5</v>
      </c>
      <c r="AB10" s="52">
        <v>26</v>
      </c>
      <c r="AC10" s="1"/>
      <c r="AD10" s="1"/>
    </row>
    <row r="11" spans="1:30" ht="16.5" thickBot="1">
      <c r="A11" s="81" t="s">
        <v>9</v>
      </c>
      <c r="B11" s="210" t="s">
        <v>55</v>
      </c>
      <c r="C11" s="73" t="s">
        <v>70</v>
      </c>
      <c r="D11" s="115">
        <v>219</v>
      </c>
      <c r="E11" s="75">
        <v>222</v>
      </c>
      <c r="F11" s="75">
        <v>197</v>
      </c>
      <c r="G11" s="76">
        <v>220</v>
      </c>
      <c r="H11" s="77">
        <f t="shared" si="0"/>
        <v>858</v>
      </c>
      <c r="I11" s="78"/>
      <c r="J11" s="79"/>
      <c r="K11" s="125">
        <f t="shared" si="3"/>
        <v>214.5</v>
      </c>
      <c r="L11" s="133">
        <f t="shared" si="1"/>
        <v>214.5</v>
      </c>
      <c r="M11" s="34"/>
      <c r="N11" s="35"/>
      <c r="O11" s="140">
        <f t="shared" si="4"/>
        <v>143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148">
        <f t="shared" si="5"/>
        <v>143</v>
      </c>
      <c r="AA11" s="144">
        <f t="shared" si="2"/>
        <v>214.5</v>
      </c>
      <c r="AB11" s="39">
        <v>24</v>
      </c>
      <c r="AC11" s="1"/>
      <c r="AD11" s="1"/>
    </row>
    <row r="12" spans="1:30" ht="16.5" thickBot="1">
      <c r="A12" s="81" t="s">
        <v>10</v>
      </c>
      <c r="B12" s="214" t="s">
        <v>78</v>
      </c>
      <c r="C12" s="175" t="s">
        <v>70</v>
      </c>
      <c r="D12" s="120">
        <v>175</v>
      </c>
      <c r="E12" s="95">
        <v>235</v>
      </c>
      <c r="F12" s="95">
        <v>220</v>
      </c>
      <c r="G12" s="96">
        <v>207</v>
      </c>
      <c r="H12" s="97">
        <f t="shared" si="0"/>
        <v>837</v>
      </c>
      <c r="I12" s="98"/>
      <c r="J12" s="99"/>
      <c r="K12" s="130">
        <f t="shared" si="3"/>
        <v>209.25</v>
      </c>
      <c r="L12" s="138">
        <f t="shared" si="1"/>
        <v>209.25</v>
      </c>
      <c r="M12" s="78"/>
      <c r="N12" s="80"/>
      <c r="O12" s="162">
        <f t="shared" si="4"/>
        <v>139.5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/>
      <c r="Z12" s="165">
        <f t="shared" si="5"/>
        <v>139.5</v>
      </c>
      <c r="AA12" s="166">
        <f t="shared" si="2"/>
        <v>209.25</v>
      </c>
      <c r="AB12" s="73">
        <v>23</v>
      </c>
      <c r="AC12" s="207"/>
      <c r="AD12" s="1"/>
    </row>
    <row r="13" spans="1:30" ht="15.75">
      <c r="A13" s="81" t="s">
        <v>11</v>
      </c>
      <c r="B13" s="215" t="s">
        <v>64</v>
      </c>
      <c r="C13" s="52" t="s">
        <v>70</v>
      </c>
      <c r="D13" s="117">
        <v>209</v>
      </c>
      <c r="E13" s="82">
        <v>231</v>
      </c>
      <c r="F13" s="82">
        <v>181</v>
      </c>
      <c r="G13" s="83">
        <v>211</v>
      </c>
      <c r="H13" s="84">
        <f t="shared" si="0"/>
        <v>832</v>
      </c>
      <c r="I13" s="85"/>
      <c r="J13" s="27"/>
      <c r="K13" s="127">
        <f t="shared" si="3"/>
        <v>208</v>
      </c>
      <c r="L13" s="135">
        <f t="shared" si="1"/>
        <v>208</v>
      </c>
      <c r="M13" s="85"/>
      <c r="N13" s="57"/>
      <c r="O13" s="160">
        <f t="shared" si="4"/>
        <v>138.66666666666666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 t="shared" si="5"/>
        <v>138.66666666666666</v>
      </c>
      <c r="AA13" s="146">
        <f t="shared" si="2"/>
        <v>208</v>
      </c>
      <c r="AB13" s="52">
        <v>18</v>
      </c>
      <c r="AC13" s="1"/>
      <c r="AD13" s="1"/>
    </row>
    <row r="14" spans="1:30" ht="15.75">
      <c r="A14" s="81" t="s">
        <v>12</v>
      </c>
      <c r="B14" s="216" t="s">
        <v>76</v>
      </c>
      <c r="C14" s="60" t="s">
        <v>69</v>
      </c>
      <c r="D14" s="179">
        <v>218</v>
      </c>
      <c r="E14" s="180">
        <v>212</v>
      </c>
      <c r="F14" s="180">
        <v>234</v>
      </c>
      <c r="G14" s="181">
        <v>165</v>
      </c>
      <c r="H14" s="182">
        <f t="shared" si="0"/>
        <v>829</v>
      </c>
      <c r="I14" s="183"/>
      <c r="J14" s="184"/>
      <c r="K14" s="185">
        <f t="shared" si="3"/>
        <v>207.25</v>
      </c>
      <c r="L14" s="186">
        <f t="shared" si="1"/>
        <v>207.25</v>
      </c>
      <c r="M14" s="187"/>
      <c r="N14" s="188"/>
      <c r="O14" s="167">
        <f t="shared" si="4"/>
        <v>138.16666666666666</v>
      </c>
      <c r="P14" s="23"/>
      <c r="Q14" s="23"/>
      <c r="R14" s="23"/>
      <c r="S14" s="23"/>
      <c r="T14" s="23"/>
      <c r="U14" s="23"/>
      <c r="V14" s="23"/>
      <c r="W14" s="23"/>
      <c r="X14" s="24"/>
      <c r="Y14" s="48"/>
      <c r="Z14" s="168">
        <f t="shared" si="5"/>
        <v>138.16666666666666</v>
      </c>
      <c r="AA14" s="189">
        <f t="shared" si="2"/>
        <v>207.25</v>
      </c>
      <c r="AB14" s="190">
        <v>31</v>
      </c>
      <c r="AC14" s="1"/>
      <c r="AD14" s="1"/>
    </row>
    <row r="15" spans="1:30" ht="15.75">
      <c r="A15" s="219" t="s">
        <v>13</v>
      </c>
      <c r="B15" s="220" t="s">
        <v>75</v>
      </c>
      <c r="C15" s="231" t="s">
        <v>69</v>
      </c>
      <c r="D15" s="119">
        <v>226</v>
      </c>
      <c r="E15" s="101">
        <v>171</v>
      </c>
      <c r="F15" s="101">
        <v>202</v>
      </c>
      <c r="G15" s="102">
        <v>222</v>
      </c>
      <c r="H15" s="103">
        <f t="shared" si="0"/>
        <v>821</v>
      </c>
      <c r="I15" s="104"/>
      <c r="J15" s="105"/>
      <c r="K15" s="129">
        <f t="shared" si="3"/>
        <v>205.25</v>
      </c>
      <c r="L15" s="137">
        <f t="shared" si="1"/>
        <v>205.25</v>
      </c>
      <c r="M15" s="104"/>
      <c r="N15" s="222"/>
      <c r="O15" s="223">
        <f t="shared" si="4"/>
        <v>136.83333333333334</v>
      </c>
      <c r="P15" s="105"/>
      <c r="Q15" s="105"/>
      <c r="R15" s="105"/>
      <c r="S15" s="105"/>
      <c r="T15" s="105"/>
      <c r="U15" s="105"/>
      <c r="V15" s="105"/>
      <c r="W15" s="105"/>
      <c r="X15" s="224"/>
      <c r="Y15" s="225"/>
      <c r="Z15" s="226">
        <f t="shared" si="5"/>
        <v>136.83333333333334</v>
      </c>
      <c r="AA15" s="227">
        <f t="shared" si="2"/>
        <v>205.25</v>
      </c>
      <c r="AB15" s="221">
        <v>29</v>
      </c>
      <c r="AC15" s="1"/>
      <c r="AD15" s="1"/>
    </row>
    <row r="16" spans="1:30" ht="15.75">
      <c r="A16" s="218" t="s">
        <v>14</v>
      </c>
      <c r="B16" s="214" t="s">
        <v>71</v>
      </c>
      <c r="C16" s="52" t="s">
        <v>70</v>
      </c>
      <c r="D16" s="120">
        <v>201</v>
      </c>
      <c r="E16" s="95">
        <v>219</v>
      </c>
      <c r="F16" s="95">
        <v>165</v>
      </c>
      <c r="G16" s="96">
        <v>224</v>
      </c>
      <c r="H16" s="97">
        <f t="shared" si="0"/>
        <v>809</v>
      </c>
      <c r="I16" s="98"/>
      <c r="J16" s="99"/>
      <c r="K16" s="130">
        <f t="shared" si="3"/>
        <v>202.25</v>
      </c>
      <c r="L16" s="138">
        <f t="shared" si="1"/>
        <v>202.25</v>
      </c>
      <c r="M16" s="98"/>
      <c r="N16" s="191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t="shared" si="2"/>
        <v>202.25</v>
      </c>
      <c r="AB16" s="194">
        <v>25</v>
      </c>
      <c r="AC16" s="1"/>
      <c r="AD16" s="1"/>
    </row>
    <row r="17" spans="1:30" ht="15.75">
      <c r="A17" s="152" t="s">
        <v>15</v>
      </c>
      <c r="B17" s="215" t="s">
        <v>65</v>
      </c>
      <c r="C17" s="60" t="s">
        <v>69</v>
      </c>
      <c r="D17" s="117">
        <v>147</v>
      </c>
      <c r="E17" s="82">
        <v>207</v>
      </c>
      <c r="F17" s="82">
        <v>224</v>
      </c>
      <c r="G17" s="83">
        <v>223</v>
      </c>
      <c r="H17" s="84">
        <f t="shared" si="0"/>
        <v>801</v>
      </c>
      <c r="I17" s="85"/>
      <c r="J17" s="27"/>
      <c r="K17" s="127">
        <f t="shared" si="3"/>
        <v>200.25</v>
      </c>
      <c r="L17" s="135">
        <f t="shared" si="1"/>
        <v>200.25</v>
      </c>
      <c r="M17" s="85"/>
      <c r="N17" s="4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2"/>
        <v>200.25</v>
      </c>
      <c r="AB17" s="60">
        <v>22</v>
      </c>
      <c r="AC17" s="1"/>
      <c r="AD17" s="1"/>
    </row>
    <row r="18" spans="1:30" ht="15.75">
      <c r="A18" s="94" t="s">
        <v>22</v>
      </c>
      <c r="B18" s="213" t="s">
        <v>77</v>
      </c>
      <c r="C18" s="142" t="s">
        <v>69</v>
      </c>
      <c r="D18" s="118">
        <v>144</v>
      </c>
      <c r="E18" s="86">
        <v>191</v>
      </c>
      <c r="F18" s="86">
        <v>252</v>
      </c>
      <c r="G18" s="87">
        <v>187</v>
      </c>
      <c r="H18" s="88">
        <f t="shared" si="0"/>
        <v>774</v>
      </c>
      <c r="I18" s="89"/>
      <c r="J18" s="90"/>
      <c r="K18" s="128">
        <f t="shared" si="3"/>
        <v>193.5</v>
      </c>
      <c r="L18" s="136">
        <f t="shared" si="1"/>
        <v>193.5</v>
      </c>
      <c r="M18" s="91"/>
      <c r="N18" s="197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2"/>
        <v>193.5</v>
      </c>
      <c r="AB18" s="142">
        <v>21</v>
      </c>
      <c r="AC18" s="1"/>
      <c r="AD18" s="1"/>
    </row>
    <row r="19" spans="1:30" ht="15.75">
      <c r="A19" s="152" t="s">
        <v>23</v>
      </c>
      <c r="B19" s="211" t="s">
        <v>52</v>
      </c>
      <c r="C19" s="51" t="s">
        <v>69</v>
      </c>
      <c r="D19" s="116">
        <v>199</v>
      </c>
      <c r="E19" s="53">
        <v>187</v>
      </c>
      <c r="F19" s="53">
        <v>158</v>
      </c>
      <c r="G19" s="54">
        <v>213</v>
      </c>
      <c r="H19" s="55">
        <f t="shared" si="0"/>
        <v>757</v>
      </c>
      <c r="I19" s="56"/>
      <c r="J19" s="25"/>
      <c r="K19" s="126">
        <f t="shared" si="3"/>
        <v>189.25</v>
      </c>
      <c r="L19" s="134">
        <f t="shared" si="1"/>
        <v>189.25</v>
      </c>
      <c r="M19" s="56"/>
      <c r="N19" s="57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2"/>
        <v>189.25</v>
      </c>
      <c r="AB19" s="52">
        <v>20</v>
      </c>
      <c r="AC19" s="1"/>
      <c r="AD19" s="1"/>
    </row>
    <row r="20" spans="1:30" ht="15.75">
      <c r="A20" s="152" t="s">
        <v>24</v>
      </c>
      <c r="B20" s="212" t="s">
        <v>68</v>
      </c>
      <c r="C20" s="60" t="s">
        <v>73</v>
      </c>
      <c r="D20" s="121">
        <v>170</v>
      </c>
      <c r="E20" s="42">
        <v>160</v>
      </c>
      <c r="F20" s="42">
        <v>244</v>
      </c>
      <c r="G20" s="43">
        <v>160</v>
      </c>
      <c r="H20" s="44">
        <f t="shared" si="0"/>
        <v>734</v>
      </c>
      <c r="I20" s="45"/>
      <c r="J20" s="23"/>
      <c r="K20" s="131">
        <f t="shared" si="3"/>
        <v>183.5</v>
      </c>
      <c r="L20" s="139">
        <f t="shared" si="1"/>
        <v>183.5</v>
      </c>
      <c r="M20" s="45"/>
      <c r="N20" s="4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2"/>
        <v>183.5</v>
      </c>
      <c r="AB20" s="60">
        <v>19</v>
      </c>
      <c r="AC20" s="1"/>
      <c r="AD20" s="1"/>
    </row>
    <row r="21" spans="1:30" ht="15.75">
      <c r="A21" s="152" t="s">
        <v>25</v>
      </c>
      <c r="B21" s="213" t="s">
        <v>66</v>
      </c>
      <c r="C21" s="142" t="s">
        <v>69</v>
      </c>
      <c r="D21" s="118">
        <v>156</v>
      </c>
      <c r="E21" s="86">
        <v>201</v>
      </c>
      <c r="F21" s="86">
        <v>137</v>
      </c>
      <c r="G21" s="87">
        <v>227</v>
      </c>
      <c r="H21" s="88">
        <f t="shared" si="0"/>
        <v>721</v>
      </c>
      <c r="I21" s="89"/>
      <c r="J21" s="90"/>
      <c r="K21" s="128">
        <f t="shared" si="3"/>
        <v>180.25</v>
      </c>
      <c r="L21" s="136">
        <f t="shared" si="1"/>
        <v>180.25</v>
      </c>
      <c r="M21" s="91"/>
      <c r="N21" s="197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2"/>
        <v>180.25</v>
      </c>
      <c r="AB21" s="141">
        <v>34</v>
      </c>
      <c r="AC21" s="1"/>
      <c r="AD21" s="1"/>
    </row>
    <row r="22" spans="1:30" ht="15.75">
      <c r="A22" s="152" t="s">
        <v>26</v>
      </c>
      <c r="B22" s="211" t="s">
        <v>57</v>
      </c>
      <c r="C22" s="52" t="s">
        <v>69</v>
      </c>
      <c r="D22" s="116">
        <v>217</v>
      </c>
      <c r="E22" s="53">
        <v>133</v>
      </c>
      <c r="F22" s="53">
        <v>218</v>
      </c>
      <c r="G22" s="54">
        <v>145</v>
      </c>
      <c r="H22" s="55">
        <f t="shared" si="0"/>
        <v>713</v>
      </c>
      <c r="I22" s="56"/>
      <c r="J22" s="25"/>
      <c r="K22" s="126">
        <f t="shared" si="3"/>
        <v>178.25</v>
      </c>
      <c r="L22" s="134">
        <f t="shared" si="1"/>
        <v>178.25</v>
      </c>
      <c r="M22" s="56"/>
      <c r="N22" s="57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2"/>
        <v>178.25</v>
      </c>
      <c r="AB22" s="52">
        <v>32</v>
      </c>
      <c r="AC22" s="1"/>
      <c r="AD22" s="1"/>
    </row>
    <row r="23" spans="1:30" ht="15.75">
      <c r="A23" s="151" t="s">
        <v>27</v>
      </c>
      <c r="B23" s="212" t="s">
        <v>74</v>
      </c>
      <c r="C23" s="206" t="s">
        <v>69</v>
      </c>
      <c r="D23" s="121">
        <v>214</v>
      </c>
      <c r="E23" s="42">
        <v>164</v>
      </c>
      <c r="F23" s="42">
        <v>190</v>
      </c>
      <c r="G23" s="43">
        <v>139</v>
      </c>
      <c r="H23" s="44">
        <f t="shared" si="0"/>
        <v>707</v>
      </c>
      <c r="I23" s="45"/>
      <c r="J23" s="23"/>
      <c r="K23" s="131">
        <f t="shared" si="3"/>
        <v>176.75</v>
      </c>
      <c r="L23" s="139">
        <f t="shared" si="1"/>
        <v>176.75</v>
      </c>
      <c r="M23" s="45"/>
      <c r="N23" s="4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2"/>
        <v>176.75</v>
      </c>
      <c r="AB23" s="190">
        <v>30</v>
      </c>
      <c r="AC23" s="1"/>
      <c r="AD23" s="1"/>
    </row>
    <row r="24" spans="1:30" ht="15.75">
      <c r="A24" s="152" t="s">
        <v>28</v>
      </c>
      <c r="B24" s="213" t="s">
        <v>18</v>
      </c>
      <c r="C24" s="141" t="s">
        <v>69</v>
      </c>
      <c r="D24" s="118">
        <v>242</v>
      </c>
      <c r="E24" s="86">
        <v>206</v>
      </c>
      <c r="F24" s="86">
        <v>93</v>
      </c>
      <c r="G24" s="87">
        <v>130</v>
      </c>
      <c r="H24" s="88">
        <f t="shared" si="0"/>
        <v>671</v>
      </c>
      <c r="I24" s="89"/>
      <c r="J24" s="90"/>
      <c r="K24" s="128">
        <f t="shared" si="3"/>
        <v>167.75</v>
      </c>
      <c r="L24" s="136">
        <f t="shared" si="1"/>
        <v>167.75</v>
      </c>
      <c r="M24" s="91"/>
      <c r="N24" s="197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2"/>
        <v>167.75</v>
      </c>
      <c r="AB24" s="142">
        <v>28</v>
      </c>
      <c r="AC24" s="1"/>
      <c r="AD24" s="1"/>
    </row>
    <row r="25" spans="1:30" ht="15.75">
      <c r="A25" s="94" t="s">
        <v>29</v>
      </c>
      <c r="B25" s="211" t="s">
        <v>79</v>
      </c>
      <c r="C25" s="175" t="s">
        <v>73</v>
      </c>
      <c r="D25" s="116">
        <v>196</v>
      </c>
      <c r="E25" s="53">
        <v>161</v>
      </c>
      <c r="F25" s="53">
        <v>157</v>
      </c>
      <c r="G25" s="54">
        <v>156</v>
      </c>
      <c r="H25" s="55">
        <f t="shared" si="0"/>
        <v>670</v>
      </c>
      <c r="I25" s="56"/>
      <c r="J25" s="25"/>
      <c r="K25" s="126">
        <f t="shared" si="3"/>
        <v>167.5</v>
      </c>
      <c r="L25" s="134">
        <f t="shared" si="1"/>
        <v>167.5</v>
      </c>
      <c r="M25" s="56"/>
      <c r="N25" s="57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2"/>
        <v>167.5</v>
      </c>
      <c r="AB25" s="52">
        <v>17</v>
      </c>
      <c r="AC25" s="1"/>
      <c r="AD25" s="1"/>
    </row>
    <row r="26" spans="1:30" ht="15.75">
      <c r="A26" s="152" t="s">
        <v>47</v>
      </c>
      <c r="B26" s="212" t="s">
        <v>50</v>
      </c>
      <c r="C26" s="194" t="s">
        <v>69</v>
      </c>
      <c r="D26" s="121">
        <v>119</v>
      </c>
      <c r="E26" s="42">
        <v>222</v>
      </c>
      <c r="F26" s="42">
        <v>138</v>
      </c>
      <c r="G26" s="43">
        <v>156</v>
      </c>
      <c r="H26" s="44">
        <f t="shared" si="0"/>
        <v>635</v>
      </c>
      <c r="I26" s="45"/>
      <c r="J26" s="23"/>
      <c r="K26" s="131">
        <f t="shared" si="3"/>
        <v>158.75</v>
      </c>
      <c r="L26" s="139">
        <f t="shared" si="1"/>
        <v>158.75</v>
      </c>
      <c r="M26" s="45"/>
      <c r="N26" s="4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2"/>
        <v>158.75</v>
      </c>
      <c r="AB26" s="194">
        <v>16</v>
      </c>
      <c r="AC26" s="1"/>
      <c r="AD26" s="1"/>
    </row>
    <row r="27" spans="1:30" ht="15.75">
      <c r="A27" s="228" t="s">
        <v>32</v>
      </c>
      <c r="B27" s="220" t="s">
        <v>67</v>
      </c>
      <c r="C27" s="221" t="s">
        <v>73</v>
      </c>
      <c r="D27" s="119">
        <v>149</v>
      </c>
      <c r="E27" s="101">
        <v>162</v>
      </c>
      <c r="F27" s="101">
        <v>156</v>
      </c>
      <c r="G27" s="102">
        <v>167</v>
      </c>
      <c r="H27" s="103">
        <f t="shared" si="0"/>
        <v>634</v>
      </c>
      <c r="I27" s="104"/>
      <c r="J27" s="105"/>
      <c r="K27" s="129">
        <f t="shared" si="3"/>
        <v>158.5</v>
      </c>
      <c r="L27" s="137">
        <f t="shared" si="1"/>
        <v>158.5</v>
      </c>
      <c r="M27" s="104"/>
      <c r="N27" s="222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2"/>
        <v>158.5</v>
      </c>
      <c r="AB27" s="231">
        <v>15</v>
      </c>
      <c r="AC27" s="1"/>
      <c r="AD27" s="1"/>
    </row>
    <row r="28" spans="1:30" ht="15.75">
      <c r="A28" s="154" t="s">
        <v>30</v>
      </c>
      <c r="B28" s="214" t="s">
        <v>72</v>
      </c>
      <c r="C28" s="51" t="s">
        <v>69</v>
      </c>
      <c r="D28" s="120">
        <v>144</v>
      </c>
      <c r="E28" s="95">
        <v>125</v>
      </c>
      <c r="F28" s="95">
        <v>153</v>
      </c>
      <c r="G28" s="96">
        <v>167</v>
      </c>
      <c r="H28" s="55">
        <f t="shared" si="0"/>
        <v>589</v>
      </c>
      <c r="I28" s="98"/>
      <c r="J28" s="99"/>
      <c r="K28" s="100"/>
      <c r="L28" s="97"/>
      <c r="M28" s="106"/>
      <c r="N28" s="93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2"/>
        <v>147.25</v>
      </c>
      <c r="AB28" s="52">
        <v>14</v>
      </c>
      <c r="AC28" s="1"/>
      <c r="AD28" s="1"/>
    </row>
    <row r="29" spans="1:30" ht="15.75">
      <c r="A29" s="92" t="s">
        <v>31</v>
      </c>
      <c r="B29" s="211"/>
      <c r="C29" s="39"/>
      <c r="D29" s="116"/>
      <c r="E29" s="53"/>
      <c r="F29" s="53"/>
      <c r="G29" s="54"/>
      <c r="H29" s="55">
        <f t="shared" si="0"/>
        <v>0</v>
      </c>
      <c r="I29" s="56"/>
      <c r="J29" s="25"/>
      <c r="K29" s="57"/>
      <c r="L29" s="55"/>
      <c r="M29" s="56"/>
      <c r="N29" s="35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 t="e">
        <f t="shared" si="2"/>
        <v>#DIV/0!</v>
      </c>
      <c r="AB29" s="39">
        <v>13</v>
      </c>
      <c r="AC29" s="1"/>
      <c r="AD29" s="1"/>
    </row>
    <row r="30" spans="1:30" ht="15.75">
      <c r="A30" s="92" t="s">
        <v>33</v>
      </c>
      <c r="B30" s="210"/>
      <c r="C30" s="60"/>
      <c r="D30" s="115"/>
      <c r="E30" s="75"/>
      <c r="F30" s="75"/>
      <c r="G30" s="76"/>
      <c r="H30" s="77">
        <f t="shared" si="0"/>
        <v>0</v>
      </c>
      <c r="I30" s="78"/>
      <c r="J30" s="79"/>
      <c r="K30" s="80"/>
      <c r="L30" s="77"/>
      <c r="M30" s="45"/>
      <c r="N30" s="4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 t="e">
        <f t="shared" si="2"/>
        <v>#DIV/0!</v>
      </c>
      <c r="AB30" s="60">
        <v>12</v>
      </c>
      <c r="AC30" s="1"/>
      <c r="AD30" s="1"/>
    </row>
    <row r="31" spans="1:30" ht="15.75">
      <c r="A31" s="153" t="s">
        <v>34</v>
      </c>
      <c r="B31" s="213"/>
      <c r="C31" s="39"/>
      <c r="D31" s="116"/>
      <c r="E31" s="53"/>
      <c r="F31" s="53"/>
      <c r="G31" s="54"/>
      <c r="H31" s="55">
        <f aca="true" t="shared" si="6" ref="H31:H43">SUM(D31,E31,F31,G31)</f>
        <v>0</v>
      </c>
      <c r="I31" s="56"/>
      <c r="J31" s="25"/>
      <c r="K31" s="57"/>
      <c r="L31" s="55"/>
      <c r="M31" s="34"/>
      <c r="N31" s="35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 t="e">
        <f t="shared" si="2"/>
        <v>#DIV/0!</v>
      </c>
      <c r="AB31" s="39">
        <v>11</v>
      </c>
      <c r="AC31" s="1"/>
      <c r="AD31" s="1"/>
    </row>
    <row r="32" spans="1:30" ht="15.75">
      <c r="A32" s="92" t="s">
        <v>35</v>
      </c>
      <c r="B32" s="213"/>
      <c r="C32" s="52"/>
      <c r="D32" s="114"/>
      <c r="E32" s="53"/>
      <c r="F32" s="53"/>
      <c r="G32" s="54"/>
      <c r="H32" s="55">
        <f t="shared" si="6"/>
        <v>0</v>
      </c>
      <c r="I32" s="56"/>
      <c r="J32" s="25"/>
      <c r="K32" s="57"/>
      <c r="L32" s="55"/>
      <c r="M32" s="56"/>
      <c r="N32" s="57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 t="e">
        <f t="shared" si="2"/>
        <v>#DIV/0!</v>
      </c>
      <c r="AB32" s="52">
        <v>10</v>
      </c>
      <c r="AC32" s="1"/>
      <c r="AD32" s="1"/>
    </row>
    <row r="33" spans="1:30" ht="15.75">
      <c r="A33" s="154" t="s">
        <v>36</v>
      </c>
      <c r="B33" s="211"/>
      <c r="C33" s="38"/>
      <c r="D33" s="114"/>
      <c r="E33" s="31"/>
      <c r="F33" s="31"/>
      <c r="G33" s="32"/>
      <c r="H33" s="33">
        <f t="shared" si="6"/>
        <v>0</v>
      </c>
      <c r="I33" s="34"/>
      <c r="J33" s="19"/>
      <c r="K33" s="50"/>
      <c r="L33" s="61"/>
      <c r="M33" s="49"/>
      <c r="N33" s="50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 t="e">
        <f t="shared" si="2"/>
        <v>#DIV/0!</v>
      </c>
      <c r="AB33" s="38">
        <v>9</v>
      </c>
      <c r="AC33" s="1"/>
      <c r="AD33" s="1"/>
    </row>
    <row r="34" spans="1:30" ht="15.75">
      <c r="A34" s="92" t="s">
        <v>37</v>
      </c>
      <c r="B34" s="209"/>
      <c r="C34" s="39"/>
      <c r="D34" s="114"/>
      <c r="E34" s="31"/>
      <c r="F34" s="31"/>
      <c r="G34" s="32"/>
      <c r="H34" s="33">
        <f t="shared" si="6"/>
        <v>0</v>
      </c>
      <c r="I34" s="34"/>
      <c r="J34" s="19"/>
      <c r="K34" s="35"/>
      <c r="L34" s="33"/>
      <c r="M34" s="34"/>
      <c r="N34" s="35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 t="e">
        <f t="shared" si="2"/>
        <v>#DIV/0!</v>
      </c>
      <c r="AB34" s="39">
        <v>8</v>
      </c>
      <c r="AC34" s="1"/>
      <c r="AD34" s="1"/>
    </row>
    <row r="35" spans="1:30" ht="15.75">
      <c r="A35" s="92" t="s">
        <v>38</v>
      </c>
      <c r="B35" s="209"/>
      <c r="C35" s="39"/>
      <c r="D35" s="114"/>
      <c r="E35" s="31"/>
      <c r="F35" s="31"/>
      <c r="G35" s="32"/>
      <c r="H35" s="33">
        <f t="shared" si="6"/>
        <v>0</v>
      </c>
      <c r="I35" s="34"/>
      <c r="J35" s="19"/>
      <c r="K35" s="35"/>
      <c r="L35" s="33"/>
      <c r="M35" s="34"/>
      <c r="N35" s="35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 t="e">
        <f t="shared" si="2"/>
        <v>#DIV/0!</v>
      </c>
      <c r="AB35" s="39">
        <v>7</v>
      </c>
      <c r="AC35" s="1"/>
      <c r="AD35" s="1"/>
    </row>
    <row r="36" spans="1:30" ht="15.75">
      <c r="A36" s="92" t="s">
        <v>39</v>
      </c>
      <c r="B36" s="209"/>
      <c r="C36" s="39"/>
      <c r="D36" s="114"/>
      <c r="E36" s="31"/>
      <c r="F36" s="31"/>
      <c r="G36" s="32"/>
      <c r="H36" s="33">
        <f t="shared" si="6"/>
        <v>0</v>
      </c>
      <c r="I36" s="34"/>
      <c r="J36" s="19"/>
      <c r="K36" s="35"/>
      <c r="L36" s="33"/>
      <c r="M36" s="34"/>
      <c r="N36" s="35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 t="e">
        <f t="shared" si="2"/>
        <v>#DIV/0!</v>
      </c>
      <c r="AB36" s="39">
        <v>6</v>
      </c>
      <c r="AC36" s="1"/>
      <c r="AD36" s="1"/>
    </row>
    <row r="37" spans="1:30" ht="15.75">
      <c r="A37" s="92" t="s">
        <v>40</v>
      </c>
      <c r="B37" s="212"/>
      <c r="C37" s="60"/>
      <c r="D37" s="121"/>
      <c r="E37" s="42"/>
      <c r="F37" s="42"/>
      <c r="G37" s="43"/>
      <c r="H37" s="44">
        <f t="shared" si="6"/>
        <v>0</v>
      </c>
      <c r="I37" s="45"/>
      <c r="J37" s="23"/>
      <c r="K37" s="46"/>
      <c r="L37" s="44"/>
      <c r="M37" s="45"/>
      <c r="N37" s="4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 t="e">
        <f t="shared" si="2"/>
        <v>#DIV/0!</v>
      </c>
      <c r="AB37" s="60">
        <v>5</v>
      </c>
      <c r="AC37" s="1"/>
      <c r="AD37" s="1"/>
    </row>
    <row r="38" spans="1:30" ht="15.75">
      <c r="A38" s="153" t="s">
        <v>41</v>
      </c>
      <c r="B38" s="209"/>
      <c r="C38" s="39"/>
      <c r="D38" s="114"/>
      <c r="E38" s="31"/>
      <c r="F38" s="31"/>
      <c r="G38" s="32"/>
      <c r="H38" s="33">
        <f t="shared" si="6"/>
        <v>0</v>
      </c>
      <c r="I38" s="34"/>
      <c r="J38" s="19"/>
      <c r="K38" s="35"/>
      <c r="L38" s="33"/>
      <c r="M38" s="34"/>
      <c r="N38" s="35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 t="e">
        <f t="shared" si="2"/>
        <v>#DIV/0!</v>
      </c>
      <c r="AB38" s="39">
        <v>4</v>
      </c>
      <c r="AC38" s="1"/>
      <c r="AD38" s="1"/>
    </row>
    <row r="39" spans="1:30" ht="15.75">
      <c r="A39" s="92" t="s">
        <v>42</v>
      </c>
      <c r="B39" s="211"/>
      <c r="C39" s="52"/>
      <c r="D39" s="116"/>
      <c r="E39" s="53"/>
      <c r="F39" s="53"/>
      <c r="G39" s="54"/>
      <c r="H39" s="55">
        <f t="shared" si="6"/>
        <v>0</v>
      </c>
      <c r="I39" s="56"/>
      <c r="J39" s="25"/>
      <c r="K39" s="57"/>
      <c r="L39" s="55"/>
      <c r="M39" s="56"/>
      <c r="N39" s="57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 t="e">
        <f t="shared" si="2"/>
        <v>#DIV/0!</v>
      </c>
      <c r="AB39" s="52">
        <v>3</v>
      </c>
      <c r="AC39" s="1"/>
      <c r="AD39" s="1"/>
    </row>
    <row r="40" spans="1:30" ht="15.75">
      <c r="A40" s="154" t="s">
        <v>43</v>
      </c>
      <c r="B40" s="209"/>
      <c r="C40" s="38"/>
      <c r="D40" s="114"/>
      <c r="E40" s="31"/>
      <c r="F40" s="31"/>
      <c r="G40" s="32"/>
      <c r="H40" s="33">
        <f t="shared" si="6"/>
        <v>0</v>
      </c>
      <c r="I40" s="34"/>
      <c r="J40" s="19"/>
      <c r="K40" s="50"/>
      <c r="L40" s="61"/>
      <c r="M40" s="49"/>
      <c r="N40" s="50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 t="e">
        <f t="shared" si="2"/>
        <v>#DIV/0!</v>
      </c>
      <c r="AB40" s="38">
        <v>2</v>
      </c>
      <c r="AC40" s="1"/>
      <c r="AD40" s="1"/>
    </row>
    <row r="41" spans="1:30" ht="15.75">
      <c r="A41" s="92" t="s">
        <v>44</v>
      </c>
      <c r="B41" s="209"/>
      <c r="C41" s="39"/>
      <c r="D41" s="114"/>
      <c r="E41" s="31"/>
      <c r="F41" s="31"/>
      <c r="G41" s="32"/>
      <c r="H41" s="33">
        <f t="shared" si="6"/>
        <v>0</v>
      </c>
      <c r="I41" s="34"/>
      <c r="J41" s="19"/>
      <c r="K41" s="35"/>
      <c r="L41" s="33"/>
      <c r="M41" s="34"/>
      <c r="N41" s="35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 t="e">
        <f t="shared" si="2"/>
        <v>#DIV/0!</v>
      </c>
      <c r="AB41" s="39">
        <v>1</v>
      </c>
      <c r="AC41" s="1"/>
      <c r="AD41" s="1"/>
    </row>
    <row r="42" spans="1:30" ht="15.75">
      <c r="A42" s="92" t="s">
        <v>45</v>
      </c>
      <c r="B42" s="209" t="s">
        <v>53</v>
      </c>
      <c r="C42" s="52" t="s">
        <v>70</v>
      </c>
      <c r="D42" s="114">
        <v>290</v>
      </c>
      <c r="E42" s="31">
        <v>266</v>
      </c>
      <c r="F42" s="31">
        <v>266</v>
      </c>
      <c r="G42" s="32">
        <v>264</v>
      </c>
      <c r="H42" s="33">
        <f>SUM(D42,E42,F42,G42)</f>
        <v>1086</v>
      </c>
      <c r="I42" s="34"/>
      <c r="J42" s="19"/>
      <c r="K42" s="35"/>
      <c r="L42" s="33"/>
      <c r="M42" s="34"/>
      <c r="N42" s="35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>
        <f t="shared" si="2"/>
        <v>271.5</v>
      </c>
      <c r="AB42" s="39">
        <v>1</v>
      </c>
      <c r="AC42" s="1"/>
      <c r="AD42" s="1"/>
    </row>
    <row r="43" spans="1:30" ht="16.5" thickBot="1">
      <c r="A43" s="155" t="s">
        <v>46</v>
      </c>
      <c r="B43" s="217"/>
      <c r="C43" s="68"/>
      <c r="D43" s="122"/>
      <c r="E43" s="62"/>
      <c r="F43" s="62"/>
      <c r="G43" s="63"/>
      <c r="H43" s="64">
        <f t="shared" si="6"/>
        <v>0</v>
      </c>
      <c r="I43" s="65"/>
      <c r="J43" s="66"/>
      <c r="K43" s="67"/>
      <c r="L43" s="64"/>
      <c r="M43" s="65"/>
      <c r="N43" s="67"/>
      <c r="O43" s="157"/>
      <c r="P43" s="66"/>
      <c r="Q43" s="66"/>
      <c r="R43" s="66"/>
      <c r="S43" s="66"/>
      <c r="T43" s="66"/>
      <c r="U43" s="66"/>
      <c r="V43" s="66"/>
      <c r="W43" s="66"/>
      <c r="X43" s="158"/>
      <c r="Y43" s="159"/>
      <c r="Z43" s="68"/>
      <c r="AA43" s="147" t="e">
        <f t="shared" si="2"/>
        <v>#DIV/0!</v>
      </c>
      <c r="AB43" s="68">
        <v>1</v>
      </c>
      <c r="AC43" s="1"/>
      <c r="AD43" s="1"/>
    </row>
  </sheetData>
  <mergeCells count="10">
    <mergeCell ref="AA2:AA3"/>
    <mergeCell ref="AB2:AB3"/>
    <mergeCell ref="L2:L3"/>
    <mergeCell ref="M2:N3"/>
    <mergeCell ref="O2:O3"/>
    <mergeCell ref="Z2:Z3"/>
    <mergeCell ref="A1:B1"/>
    <mergeCell ref="H2:H3"/>
    <mergeCell ref="I2:J3"/>
    <mergeCell ref="K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2017-04-24T19:07:32Z</dcterms:modified>
  <cp:category/>
  <cp:version/>
  <cp:contentType/>
  <cp:contentStatus/>
</cp:coreProperties>
</file>